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30" yWindow="240" windowWidth="19320" windowHeight="10140"/>
  </bookViews>
  <sheets>
    <sheet name="новый" sheetId="11" r:id="rId1"/>
  </sheets>
  <definedNames>
    <definedName name="_ftnref1" localSheetId="0">новый!$B$50</definedName>
    <definedName name="_xlnm.Print_Area" localSheetId="0">новый!$A$1:$U$108</definedName>
  </definedNames>
  <calcPr calcId="162913"/>
</workbook>
</file>

<file path=xl/calcChain.xml><?xml version="1.0" encoding="utf-8"?>
<calcChain xmlns="http://schemas.openxmlformats.org/spreadsheetml/2006/main">
  <c r="F53" i="11" l="1"/>
  <c r="G53" i="11"/>
  <c r="H53" i="11"/>
  <c r="I53" i="11"/>
  <c r="J53" i="11"/>
  <c r="K53" i="11"/>
  <c r="L53" i="11"/>
  <c r="E53" i="11"/>
  <c r="F87" i="11"/>
  <c r="G87" i="11"/>
  <c r="H87" i="11"/>
  <c r="I87" i="11"/>
  <c r="J87" i="11"/>
  <c r="K87" i="11"/>
  <c r="L87" i="11"/>
  <c r="E87" i="11"/>
  <c r="F79" i="11"/>
  <c r="G79" i="11"/>
  <c r="H79" i="11"/>
  <c r="I79" i="11"/>
  <c r="J79" i="11"/>
  <c r="K79" i="11"/>
  <c r="L79" i="11"/>
  <c r="E79" i="11"/>
  <c r="F55" i="11"/>
  <c r="G55" i="11"/>
  <c r="H55" i="11"/>
  <c r="I55" i="11"/>
  <c r="J55" i="11"/>
  <c r="K55" i="11"/>
  <c r="L55" i="11"/>
  <c r="E55" i="11"/>
  <c r="F86" i="11"/>
  <c r="G86" i="11"/>
  <c r="H86" i="11"/>
  <c r="I86" i="11"/>
  <c r="J86" i="11"/>
  <c r="K86" i="11"/>
  <c r="L86" i="11"/>
  <c r="E93" i="11"/>
  <c r="G15" i="11"/>
  <c r="H15" i="11"/>
  <c r="I15" i="11"/>
  <c r="J15" i="11"/>
  <c r="K15" i="11"/>
  <c r="U101" i="11"/>
  <c r="U109" i="11" s="1"/>
  <c r="F93" i="11"/>
  <c r="G93" i="11"/>
  <c r="H93" i="11"/>
  <c r="I93" i="11"/>
  <c r="J93" i="11"/>
  <c r="K93" i="11"/>
  <c r="L93" i="11"/>
  <c r="E54" i="11"/>
  <c r="F78" i="11"/>
  <c r="G78" i="11"/>
  <c r="H78" i="11"/>
  <c r="I78" i="11"/>
  <c r="J78" i="11"/>
  <c r="K78" i="11"/>
  <c r="L78" i="11"/>
  <c r="E78" i="11"/>
  <c r="E86" i="11"/>
  <c r="E52" i="11" s="1"/>
  <c r="F54" i="11"/>
  <c r="G54" i="11"/>
  <c r="H54" i="11"/>
  <c r="I54" i="11"/>
  <c r="J54" i="11"/>
  <c r="K54" i="11"/>
  <c r="L54" i="11"/>
  <c r="T101" i="11"/>
  <c r="T109" i="11" s="1"/>
  <c r="S101" i="11"/>
  <c r="S109" i="11" s="1"/>
  <c r="R101" i="11"/>
  <c r="R109" i="11" s="1"/>
  <c r="Q101" i="11"/>
  <c r="Q109" i="11" s="1"/>
  <c r="P101" i="11"/>
  <c r="P109" i="11" s="1"/>
  <c r="O101" i="11"/>
  <c r="O109" i="11" s="1"/>
  <c r="N101" i="11"/>
  <c r="N109" i="11" s="1"/>
  <c r="L74" i="11"/>
  <c r="K74" i="11"/>
  <c r="J74" i="11"/>
  <c r="I74" i="11"/>
  <c r="H74" i="11"/>
  <c r="G74" i="11"/>
  <c r="F74" i="11"/>
  <c r="E74" i="11"/>
  <c r="L41" i="11"/>
  <c r="J41" i="11"/>
  <c r="I41" i="11"/>
  <c r="H41" i="11"/>
  <c r="G41" i="11"/>
  <c r="F41" i="11"/>
  <c r="E41" i="11"/>
  <c r="L38" i="11"/>
  <c r="J38" i="11"/>
  <c r="I38" i="11"/>
  <c r="H38" i="11"/>
  <c r="G38" i="11"/>
  <c r="F38" i="11"/>
  <c r="E38" i="11"/>
  <c r="L32" i="11"/>
  <c r="J32" i="11"/>
  <c r="I32" i="11"/>
  <c r="H32" i="11"/>
  <c r="G32" i="11"/>
  <c r="F32" i="11"/>
  <c r="E32" i="11"/>
  <c r="F25" i="11"/>
  <c r="E25" i="11" s="1"/>
  <c r="E24" i="11"/>
  <c r="F23" i="11"/>
  <c r="E23" i="11" s="1"/>
  <c r="F22" i="11"/>
  <c r="E22" i="11" s="1"/>
  <c r="F21" i="11"/>
  <c r="E21" i="11" s="1"/>
  <c r="F20" i="11"/>
  <c r="E20" i="11" s="1"/>
  <c r="F19" i="11"/>
  <c r="E19" i="11" s="1"/>
  <c r="F18" i="11"/>
  <c r="E18" i="11" s="1"/>
  <c r="F16" i="11"/>
  <c r="E16" i="11" s="1"/>
  <c r="L15" i="11"/>
  <c r="E15" i="11" l="1"/>
  <c r="F15" i="11"/>
  <c r="J52" i="11"/>
  <c r="J13" i="11" s="1"/>
  <c r="K52" i="11"/>
  <c r="K13" i="11" s="1"/>
  <c r="I52" i="11"/>
  <c r="I13" i="11" s="1"/>
  <c r="L52" i="11"/>
  <c r="L13" i="11" s="1"/>
  <c r="G52" i="11"/>
  <c r="G13" i="11" s="1"/>
  <c r="H52" i="11"/>
  <c r="H13" i="11" s="1"/>
  <c r="F52" i="11"/>
  <c r="E13" i="11" l="1"/>
  <c r="F13" i="11"/>
</calcChain>
</file>

<file path=xl/sharedStrings.xml><?xml version="1.0" encoding="utf-8"?>
<sst xmlns="http://schemas.openxmlformats.org/spreadsheetml/2006/main" count="192" uniqueCount="175">
  <si>
    <t>3. План учебного процесса</t>
  </si>
  <si>
    <t>Индекс</t>
  </si>
  <si>
    <t>1 курс</t>
  </si>
  <si>
    <t>3 курс</t>
  </si>
  <si>
    <t>Всего</t>
  </si>
  <si>
    <t>2 курс</t>
  </si>
  <si>
    <t>ОП.00</t>
  </si>
  <si>
    <t>Учебная практика</t>
  </si>
  <si>
    <t>Производственная практика</t>
  </si>
  <si>
    <t>ОП.01</t>
  </si>
  <si>
    <t>ОП.02</t>
  </si>
  <si>
    <t>ОП.03</t>
  </si>
  <si>
    <t>ОП.04</t>
  </si>
  <si>
    <t>ОП.05</t>
  </si>
  <si>
    <t>ПМ.01</t>
  </si>
  <si>
    <t>МДК.01.01</t>
  </si>
  <si>
    <t>УП.01</t>
  </si>
  <si>
    <t>Формы промежуточной аттестации  (семестр)</t>
  </si>
  <si>
    <t>ГИА.00</t>
  </si>
  <si>
    <t>Физическая культура</t>
  </si>
  <si>
    <t>Иностранный язык</t>
  </si>
  <si>
    <t>История</t>
  </si>
  <si>
    <t>Основы безопасности жизнедеятельности</t>
  </si>
  <si>
    <t>П.00</t>
  </si>
  <si>
    <t>ОП.06</t>
  </si>
  <si>
    <t>Общеобразовательный учебный цикл</t>
  </si>
  <si>
    <t>Общепрофессиональный учебный цикл</t>
  </si>
  <si>
    <t>Профессиональный учебный цикл</t>
  </si>
  <si>
    <t xml:space="preserve">Учебная практика </t>
  </si>
  <si>
    <t>ОУД. 00</t>
  </si>
  <si>
    <t>ОУД. 01</t>
  </si>
  <si>
    <t>ОУД .02</t>
  </si>
  <si>
    <t>ОУД. 03</t>
  </si>
  <si>
    <t>Русский язык</t>
  </si>
  <si>
    <t>Литература</t>
  </si>
  <si>
    <t>Лабораторные и практические занятия</t>
  </si>
  <si>
    <t>Распределение объема образовательной программы по курсам и семестрам                                  (час. в семестр)</t>
  </si>
  <si>
    <t>4 курс</t>
  </si>
  <si>
    <t>ОП.07</t>
  </si>
  <si>
    <t>ОП.08</t>
  </si>
  <si>
    <t>МДК.02.01</t>
  </si>
  <si>
    <t>ПМ.02</t>
  </si>
  <si>
    <t>ПМ.03</t>
  </si>
  <si>
    <t>МДК.03.01</t>
  </si>
  <si>
    <t>ПМ.04</t>
  </si>
  <si>
    <t>МДК.04.01</t>
  </si>
  <si>
    <t>ГИА</t>
  </si>
  <si>
    <t>Иностранный язык в профессиональной деятельности</t>
  </si>
  <si>
    <t>ОП.09</t>
  </si>
  <si>
    <t>ОП.10</t>
  </si>
  <si>
    <t>в т.ч.</t>
  </si>
  <si>
    <t>Объем образовательной программы</t>
  </si>
  <si>
    <t xml:space="preserve">Наименование учебных циклов, дисциплин, профессиональных модулей, МДК, практик                                                              </t>
  </si>
  <si>
    <t>Дисциплин и МДК</t>
  </si>
  <si>
    <t>Учебной практики</t>
  </si>
  <si>
    <t>Производственной практики</t>
  </si>
  <si>
    <t>Экзаменов</t>
  </si>
  <si>
    <t>Зачетов</t>
  </si>
  <si>
    <t>Контрольных работ</t>
  </si>
  <si>
    <t>Промежуточной аттестации</t>
  </si>
  <si>
    <t>Объем образовательной программы в часах,  в т.ч.</t>
  </si>
  <si>
    <t>Обучение по дисциплинам и МДК, час.</t>
  </si>
  <si>
    <t xml:space="preserve">Экзамен </t>
  </si>
  <si>
    <t>Зачет</t>
  </si>
  <si>
    <t>ПП 01.01.</t>
  </si>
  <si>
    <t xml:space="preserve">Производственная практика </t>
  </si>
  <si>
    <t>ПП.01,06</t>
  </si>
  <si>
    <t>Вариативная часть -  ПП.03</t>
  </si>
  <si>
    <t>ПП 01.02.</t>
  </si>
  <si>
    <t>ПП 01.03</t>
  </si>
  <si>
    <t>ПП 01,04</t>
  </si>
  <si>
    <t>ПП 01.05</t>
  </si>
  <si>
    <t>1      семестр 17/0   недель</t>
  </si>
  <si>
    <t>Работа обучающихся во взаимодействии с преподавателем</t>
  </si>
  <si>
    <t>Самостоятельная работа</t>
  </si>
  <si>
    <t>Практики</t>
  </si>
  <si>
    <t>Математика</t>
  </si>
  <si>
    <t>Астрономия</t>
  </si>
  <si>
    <t>ОГСЭ.00</t>
  </si>
  <si>
    <t>Общий гуманитарный и социально-экономический цикл</t>
  </si>
  <si>
    <t>ОГСЭ.01</t>
  </si>
  <si>
    <t>ОГСЭ.02</t>
  </si>
  <si>
    <t>ОГСЭ.03</t>
  </si>
  <si>
    <t>Основы философии</t>
  </si>
  <si>
    <t>ОГСЭ.04</t>
  </si>
  <si>
    <t>ОГСЭ.05</t>
  </si>
  <si>
    <t>Психология общения</t>
  </si>
  <si>
    <t>ЕН.00</t>
  </si>
  <si>
    <t>ЕН.01</t>
  </si>
  <si>
    <t>ЕН.02</t>
  </si>
  <si>
    <t>Математический и общий естественнонаучный цикл</t>
  </si>
  <si>
    <t>ПМ.01.Э</t>
  </si>
  <si>
    <t>Экзамен по модулю</t>
  </si>
  <si>
    <t>Производственная практика (по профилю специальности)</t>
  </si>
  <si>
    <t>ПМ.02.Э</t>
  </si>
  <si>
    <t>Безопасность жизнедеятельности</t>
  </si>
  <si>
    <t>ПМ.03.Э</t>
  </si>
  <si>
    <t>ПМ.04.Э</t>
  </si>
  <si>
    <t>Выполнение работ по одной или нескольким профессиям рабочих, должностям служащих</t>
  </si>
  <si>
    <t>Вариативная часть</t>
  </si>
  <si>
    <t>Государственная итоговая аттестация, включая демонстрационный экзамен</t>
  </si>
  <si>
    <t>ПДП.00</t>
  </si>
  <si>
    <t>Преддипломная практика</t>
  </si>
  <si>
    <t>Всего по УД/МДК</t>
  </si>
  <si>
    <t>Курсовой проект (работа)</t>
  </si>
  <si>
    <t>ОУД .04</t>
  </si>
  <si>
    <t>Информатика</t>
  </si>
  <si>
    <t>теоретическое обучение</t>
  </si>
  <si>
    <t>итого</t>
  </si>
  <si>
    <t>Инженерная графика</t>
  </si>
  <si>
    <t>Электротехника</t>
  </si>
  <si>
    <t>Метрология, стандартизация и сертификация</t>
  </si>
  <si>
    <t>Техническая механика</t>
  </si>
  <si>
    <t>Материаловедение</t>
  </si>
  <si>
    <t>Правовые основы профессиональной деятельности</t>
  </si>
  <si>
    <t>Охрана труда</t>
  </si>
  <si>
    <t>Электробезопасность</t>
  </si>
  <si>
    <t>Организация простых работ по техническому обслуживанию и ремонту электрического и электромеханического оборудования</t>
  </si>
  <si>
    <t>МДК.01.02</t>
  </si>
  <si>
    <t>Электроснабжение</t>
  </si>
  <si>
    <t>МДК.01.03</t>
  </si>
  <si>
    <t>МДК.01.04</t>
  </si>
  <si>
    <t>Электрическое и электромеханическое оборудование</t>
  </si>
  <si>
    <t>МДК.01.05</t>
  </si>
  <si>
    <t>Техническое регулирование и контроль качества электрического и электромеханического оборудования</t>
  </si>
  <si>
    <t>Выполнение сервисного обслуживания бытовых машин и приборов</t>
  </si>
  <si>
    <t>Типовые технологические процессы обслуживания бытовых машин и приборов</t>
  </si>
  <si>
    <t>Организация деятельности производственного подразделения</t>
  </si>
  <si>
    <t>Планирование и организация работы структурного подразделения</t>
  </si>
  <si>
    <t>Промежуточная аттестация, консультации</t>
  </si>
  <si>
    <t>Основы электроники и схемотехники</t>
  </si>
  <si>
    <t>Основы технической эксплуатации и обслуживания электрического и электромеханического оборудования</t>
  </si>
  <si>
    <t>Вариативная часть - раздел в МДК 01.03</t>
  </si>
  <si>
    <t>МДК.01.06</t>
  </si>
  <si>
    <t>Вариативная часть - тема в МДК 01.04</t>
  </si>
  <si>
    <t>УП.02</t>
  </si>
  <si>
    <t>УП.03</t>
  </si>
  <si>
    <t>ПП.03</t>
  </si>
  <si>
    <t>ПП.04</t>
  </si>
  <si>
    <t>Вариативная часть - раздел в МДК 03.01</t>
  </si>
  <si>
    <t>Основы электромонтажных и ремонтных работ</t>
  </si>
  <si>
    <t>УП.04</t>
  </si>
  <si>
    <t>Вариативная часть образовательной программы</t>
  </si>
  <si>
    <t>ОУД .10</t>
  </si>
  <si>
    <t>2       семестр 22/2   недель</t>
  </si>
  <si>
    <t>3    семестр  16/1 недель</t>
  </si>
  <si>
    <t>4     семестр 17/7 недель/1</t>
  </si>
  <si>
    <t>5   семестр  16/1 недель</t>
  </si>
  <si>
    <t>7  семестр  16/1 недель</t>
  </si>
  <si>
    <t xml:space="preserve">8               семестр          7/17           недель </t>
  </si>
  <si>
    <t>6         семестр    17/7    недель</t>
  </si>
  <si>
    <t>литература</t>
  </si>
  <si>
    <t>Родная литература</t>
  </si>
  <si>
    <t>13.02.11 "Техническая эксплуатация и обслуживание электрического и электромеханического оборудования (по отраслям)"</t>
  </si>
  <si>
    <t>УД.00</t>
  </si>
  <si>
    <t>Дополнительные дисциплины</t>
  </si>
  <si>
    <t>Вариативная часть - раздел в МДК 01.01</t>
  </si>
  <si>
    <t>4*</t>
  </si>
  <si>
    <t>Организация обслуживания и эксплуатации электрооборудования подстанций и сетей</t>
  </si>
  <si>
    <t>Электрические машины и аппараты</t>
  </si>
  <si>
    <t>ОУД .05</t>
  </si>
  <si>
    <t>ОУД .06</t>
  </si>
  <si>
    <t>ОУД .07</t>
  </si>
  <si>
    <t>ОУД .08</t>
  </si>
  <si>
    <t>ОУД .09</t>
  </si>
  <si>
    <t>ОУД .11</t>
  </si>
  <si>
    <t>введение в специальность</t>
  </si>
  <si>
    <t>основы проектной деятельности</t>
  </si>
  <si>
    <t>рациональное природоиспользование</t>
  </si>
  <si>
    <t>основы профессиональной деятельности</t>
  </si>
  <si>
    <t>Математика (У)</t>
  </si>
  <si>
    <t>Информатика(У)</t>
  </si>
  <si>
    <t>Физика(У)</t>
  </si>
  <si>
    <t>3*</t>
  </si>
  <si>
    <t>вариативная часть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</si>
</sst>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color indexed="8"/>
      <name val="Tahoma"/>
      <family val="2"/>
      <charset val="204"/>
    </font>
    <font>
      <sz val="8"/>
      <color indexed="8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12" fillId="0" borderId="0"/>
    <xf numFmtId="0" fontId="13" fillId="0" borderId="0"/>
  </cellStyleXfs>
  <cellXfs count="78">
    <xf numFmtId="0" fontId="0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horizontal="left" vertical="top"/>
    </xf>
    <xf numFmtId="0" fontId="7" fillId="0" borderId="3" xfId="0" applyNumberFormat="1" applyFont="1" applyFill="1" applyBorder="1" applyAlignment="1" applyProtection="1">
      <alignment horizontal="left" vertical="top" wrapText="1"/>
    </xf>
    <xf numFmtId="0" fontId="7" fillId="0" borderId="3" xfId="0" applyNumberFormat="1" applyFont="1" applyFill="1" applyBorder="1" applyAlignment="1" applyProtection="1">
      <alignment horizontal="left" vertical="top"/>
    </xf>
    <xf numFmtId="0" fontId="8" fillId="0" borderId="3" xfId="0" applyNumberFormat="1" applyFont="1" applyFill="1" applyBorder="1" applyAlignment="1" applyProtection="1">
      <alignment horizontal="left" vertical="top"/>
    </xf>
    <xf numFmtId="0" fontId="7" fillId="0" borderId="3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2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top"/>
    </xf>
    <xf numFmtId="0" fontId="7" fillId="0" borderId="3" xfId="0" applyNumberFormat="1" applyFont="1" applyFill="1" applyBorder="1" applyAlignment="1" applyProtection="1">
      <alignment vertical="center" wrapText="1"/>
    </xf>
    <xf numFmtId="0" fontId="11" fillId="0" borderId="3" xfId="0" applyNumberFormat="1" applyFont="1" applyFill="1" applyBorder="1" applyAlignment="1" applyProtection="1">
      <alignment horizontal="justify" vertical="top" wrapText="1"/>
    </xf>
    <xf numFmtId="0" fontId="7" fillId="0" borderId="3" xfId="0" applyNumberFormat="1" applyFont="1" applyFill="1" applyBorder="1" applyAlignment="1" applyProtection="1">
      <alignment horizontal="justify" vertical="top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justify" vertical="top" wrapText="1"/>
    </xf>
    <xf numFmtId="0" fontId="11" fillId="0" borderId="3" xfId="0" applyNumberFormat="1" applyFont="1" applyFill="1" applyBorder="1" applyAlignment="1" applyProtection="1">
      <alignment horizontal="center" vertical="top" wrapText="1"/>
    </xf>
    <xf numFmtId="0" fontId="11" fillId="3" borderId="3" xfId="0" applyNumberFormat="1" applyFont="1" applyFill="1" applyBorder="1" applyAlignment="1" applyProtection="1">
      <alignment horizontal="justify" vertical="top" wrapText="1"/>
    </xf>
    <xf numFmtId="0" fontId="11" fillId="0" borderId="3" xfId="0" applyNumberFormat="1" applyFont="1" applyFill="1" applyBorder="1" applyAlignment="1" applyProtection="1">
      <alignment horizontal="left" vertical="top"/>
    </xf>
    <xf numFmtId="0" fontId="8" fillId="0" borderId="3" xfId="0" applyNumberFormat="1" applyFont="1" applyFill="1" applyBorder="1" applyAlignment="1" applyProtection="1">
      <alignment horizontal="center" vertical="top" wrapText="1"/>
    </xf>
    <xf numFmtId="0" fontId="7" fillId="3" borderId="3" xfId="0" applyNumberFormat="1" applyFont="1" applyFill="1" applyBorder="1" applyAlignment="1" applyProtection="1">
      <alignment horizontal="center" vertical="top" wrapText="1"/>
    </xf>
    <xf numFmtId="0" fontId="7" fillId="3" borderId="3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center"/>
    </xf>
    <xf numFmtId="0" fontId="11" fillId="3" borderId="3" xfId="0" applyNumberFormat="1" applyFont="1" applyFill="1" applyBorder="1" applyAlignment="1" applyProtection="1">
      <alignment horizontal="left" vertical="top" wrapText="1"/>
    </xf>
    <xf numFmtId="0" fontId="1" fillId="0" borderId="3" xfId="0" applyNumberFormat="1" applyFont="1" applyFill="1" applyBorder="1" applyAlignment="1" applyProtection="1">
      <alignment horizontal="center" textRotation="90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7" fillId="4" borderId="3" xfId="0" applyNumberFormat="1" applyFont="1" applyFill="1" applyBorder="1" applyAlignment="1" applyProtection="1">
      <alignment horizontal="center" vertical="top" wrapText="1"/>
    </xf>
    <xf numFmtId="0" fontId="11" fillId="5" borderId="3" xfId="0" applyNumberFormat="1" applyFont="1" applyFill="1" applyBorder="1" applyAlignment="1" applyProtection="1">
      <alignment horizontal="center" vertical="top" wrapText="1"/>
    </xf>
    <xf numFmtId="0" fontId="7" fillId="5" borderId="3" xfId="0" applyNumberFormat="1" applyFont="1" applyFill="1" applyBorder="1" applyAlignment="1" applyProtection="1">
      <alignment horizontal="center" vertical="top" wrapText="1"/>
    </xf>
    <xf numFmtId="0" fontId="8" fillId="5" borderId="3" xfId="0" applyNumberFormat="1" applyFont="1" applyFill="1" applyBorder="1" applyAlignment="1" applyProtection="1">
      <alignment horizontal="center" vertical="center"/>
    </xf>
    <xf numFmtId="0" fontId="7" fillId="6" borderId="3" xfId="0" applyNumberFormat="1" applyFont="1" applyFill="1" applyBorder="1" applyAlignment="1" applyProtection="1">
      <alignment horizontal="center" vertical="top" wrapText="1"/>
    </xf>
    <xf numFmtId="0" fontId="7" fillId="6" borderId="3" xfId="0" applyNumberFormat="1" applyFont="1" applyFill="1" applyBorder="1" applyAlignment="1" applyProtection="1">
      <alignment horizontal="left" vertical="top"/>
    </xf>
    <xf numFmtId="0" fontId="7" fillId="7" borderId="3" xfId="0" applyNumberFormat="1" applyFont="1" applyFill="1" applyBorder="1" applyAlignment="1" applyProtection="1">
      <alignment horizontal="center" vertical="top" wrapText="1"/>
    </xf>
    <xf numFmtId="0" fontId="11" fillId="7" borderId="3" xfId="0" applyNumberFormat="1" applyFont="1" applyFill="1" applyBorder="1" applyAlignment="1" applyProtection="1">
      <alignment horizontal="center" vertical="top" wrapText="1"/>
    </xf>
    <xf numFmtId="0" fontId="11" fillId="8" borderId="3" xfId="0" applyNumberFormat="1" applyFont="1" applyFill="1" applyBorder="1" applyAlignment="1" applyProtection="1">
      <alignment horizontal="left" vertical="top"/>
    </xf>
    <xf numFmtId="0" fontId="7" fillId="8" borderId="3" xfId="0" applyNumberFormat="1" applyFont="1" applyFill="1" applyBorder="1" applyAlignment="1" applyProtection="1">
      <alignment horizontal="center" vertical="top" wrapText="1"/>
    </xf>
    <xf numFmtId="0" fontId="7" fillId="6" borderId="3" xfId="0" applyNumberFormat="1" applyFont="1" applyFill="1" applyBorder="1" applyAlignment="1" applyProtection="1">
      <alignment horizontal="left" vertical="top" wrapText="1"/>
    </xf>
    <xf numFmtId="0" fontId="11" fillId="6" borderId="3" xfId="0" applyNumberFormat="1" applyFont="1" applyFill="1" applyBorder="1" applyAlignment="1" applyProtection="1">
      <alignment horizontal="center" vertical="top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textRotation="90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textRotation="90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 wrapText="1"/>
    </xf>
    <xf numFmtId="0" fontId="1" fillId="0" borderId="2" xfId="0" applyNumberFormat="1" applyFont="1" applyFill="1" applyBorder="1" applyAlignment="1" applyProtection="1">
      <alignment horizontal="center" textRotation="90" wrapText="1"/>
    </xf>
    <xf numFmtId="0" fontId="1" fillId="0" borderId="4" xfId="0" applyNumberFormat="1" applyFont="1" applyFill="1" applyBorder="1" applyAlignment="1" applyProtection="1">
      <alignment horizontal="center" textRotation="90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0" fontId="8" fillId="0" borderId="3" xfId="0" applyNumberFormat="1" applyFont="1" applyFill="1" applyBorder="1" applyAlignment="1" applyProtection="1">
      <alignment horizontal="left" vertical="center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T116"/>
  <sheetViews>
    <sheetView tabSelected="1" zoomScale="80" zoomScaleNormal="80" zoomScaleSheetLayoutView="40" workbookViewId="0">
      <selection activeCell="A102" sqref="A102:I108"/>
    </sheetView>
  </sheetViews>
  <sheetFormatPr defaultRowHeight="12" x14ac:dyDescent="0.2"/>
  <cols>
    <col min="1" max="1" width="11.85546875" style="1" customWidth="1"/>
    <col min="2" max="2" width="68.42578125" style="1" customWidth="1"/>
    <col min="3" max="3" width="7.7109375" style="2" customWidth="1"/>
    <col min="4" max="4" width="10.28515625" style="2" customWidth="1"/>
    <col min="5" max="5" width="8.85546875" style="1" customWidth="1"/>
    <col min="6" max="9" width="8.140625" style="1" customWidth="1"/>
    <col min="10" max="12" width="8.7109375" style="1" customWidth="1"/>
    <col min="13" max="13" width="8.85546875" style="1" customWidth="1"/>
    <col min="14" max="14" width="9.42578125" style="1" customWidth="1"/>
    <col min="15" max="15" width="9.28515625" style="1" customWidth="1"/>
    <col min="16" max="16" width="9" style="1" customWidth="1"/>
    <col min="17" max="17" width="9.28515625" style="1" customWidth="1"/>
    <col min="18" max="18" width="9.42578125" style="1" customWidth="1"/>
    <col min="19" max="19" width="10" style="1" customWidth="1"/>
    <col min="20" max="21" width="9.5703125" style="1" customWidth="1"/>
    <col min="22" max="16384" width="9.140625" style="1"/>
  </cols>
  <sheetData>
    <row r="3" spans="1:21" ht="18.75" x14ac:dyDescent="0.2">
      <c r="B3" s="29" t="s">
        <v>153</v>
      </c>
      <c r="L3" s="1">
        <v>2021</v>
      </c>
    </row>
    <row r="5" spans="1:21" ht="15" customHeight="1" x14ac:dyDescent="0.2">
      <c r="A5" s="65" t="s">
        <v>0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1" ht="1.5" hidden="1" customHeight="1" x14ac:dyDescent="0.2">
      <c r="A6" s="65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1" s="3" customFormat="1" ht="23.25" customHeight="1" x14ac:dyDescent="0.2">
      <c r="A7" s="66" t="s">
        <v>1</v>
      </c>
      <c r="B7" s="67" t="s">
        <v>52</v>
      </c>
      <c r="C7" s="67" t="s">
        <v>17</v>
      </c>
      <c r="D7" s="67"/>
      <c r="E7" s="67" t="s">
        <v>60</v>
      </c>
      <c r="F7" s="67"/>
      <c r="G7" s="67"/>
      <c r="H7" s="67"/>
      <c r="I7" s="67"/>
      <c r="J7" s="67"/>
      <c r="K7" s="67"/>
      <c r="L7" s="67"/>
      <c r="M7" s="67"/>
      <c r="N7" s="67" t="s">
        <v>36</v>
      </c>
      <c r="O7" s="67"/>
      <c r="P7" s="67"/>
      <c r="Q7" s="67"/>
      <c r="R7" s="67"/>
      <c r="S7" s="67"/>
      <c r="T7" s="67"/>
      <c r="U7" s="67"/>
    </row>
    <row r="8" spans="1:21" s="3" customFormat="1" ht="28.5" customHeight="1" x14ac:dyDescent="0.2">
      <c r="A8" s="66"/>
      <c r="B8" s="67"/>
      <c r="C8" s="67"/>
      <c r="D8" s="67"/>
      <c r="E8" s="68" t="s">
        <v>4</v>
      </c>
      <c r="F8" s="67" t="s">
        <v>73</v>
      </c>
      <c r="G8" s="67"/>
      <c r="H8" s="67"/>
      <c r="I8" s="67"/>
      <c r="J8" s="67"/>
      <c r="K8" s="67"/>
      <c r="L8" s="68" t="s">
        <v>74</v>
      </c>
      <c r="M8" s="68" t="s">
        <v>46</v>
      </c>
      <c r="N8" s="67"/>
      <c r="O8" s="67"/>
      <c r="P8" s="67"/>
      <c r="Q8" s="67"/>
      <c r="R8" s="67"/>
      <c r="S8" s="67"/>
      <c r="T8" s="67"/>
      <c r="U8" s="67"/>
    </row>
    <row r="9" spans="1:21" s="3" customFormat="1" ht="30.75" customHeight="1" x14ac:dyDescent="0.2">
      <c r="A9" s="66"/>
      <c r="B9" s="67"/>
      <c r="C9" s="67"/>
      <c r="D9" s="67"/>
      <c r="E9" s="68"/>
      <c r="F9" s="67" t="s">
        <v>61</v>
      </c>
      <c r="G9" s="67"/>
      <c r="H9" s="67"/>
      <c r="I9" s="67"/>
      <c r="J9" s="71" t="s">
        <v>75</v>
      </c>
      <c r="K9" s="72" t="s">
        <v>129</v>
      </c>
      <c r="L9" s="68"/>
      <c r="M9" s="68"/>
      <c r="N9" s="69" t="s">
        <v>2</v>
      </c>
      <c r="O9" s="69"/>
      <c r="P9" s="69" t="s">
        <v>5</v>
      </c>
      <c r="Q9" s="69"/>
      <c r="R9" s="69" t="s">
        <v>3</v>
      </c>
      <c r="S9" s="69"/>
      <c r="T9" s="69" t="s">
        <v>37</v>
      </c>
      <c r="U9" s="69"/>
    </row>
    <row r="10" spans="1:21" s="3" customFormat="1" ht="23.25" customHeight="1" x14ac:dyDescent="0.2">
      <c r="A10" s="66"/>
      <c r="B10" s="67"/>
      <c r="C10" s="68" t="s">
        <v>62</v>
      </c>
      <c r="D10" s="68" t="s">
        <v>63</v>
      </c>
      <c r="E10" s="68"/>
      <c r="F10" s="68" t="s">
        <v>103</v>
      </c>
      <c r="G10" s="67" t="s">
        <v>50</v>
      </c>
      <c r="H10" s="67"/>
      <c r="I10" s="67"/>
      <c r="J10" s="71"/>
      <c r="K10" s="73"/>
      <c r="L10" s="68"/>
      <c r="M10" s="68"/>
      <c r="N10" s="70" t="s">
        <v>72</v>
      </c>
      <c r="O10" s="70" t="s">
        <v>144</v>
      </c>
      <c r="P10" s="70" t="s">
        <v>145</v>
      </c>
      <c r="Q10" s="70" t="s">
        <v>146</v>
      </c>
      <c r="R10" s="70" t="s">
        <v>147</v>
      </c>
      <c r="S10" s="70" t="s">
        <v>150</v>
      </c>
      <c r="T10" s="70" t="s">
        <v>148</v>
      </c>
      <c r="U10" s="70" t="s">
        <v>149</v>
      </c>
    </row>
    <row r="11" spans="1:21" s="3" customFormat="1" ht="99" customHeight="1" x14ac:dyDescent="0.2">
      <c r="A11" s="66"/>
      <c r="B11" s="67"/>
      <c r="C11" s="68"/>
      <c r="D11" s="68"/>
      <c r="E11" s="68"/>
      <c r="F11" s="68"/>
      <c r="G11" s="44" t="s">
        <v>107</v>
      </c>
      <c r="H11" s="44" t="s">
        <v>35</v>
      </c>
      <c r="I11" s="44" t="s">
        <v>104</v>
      </c>
      <c r="J11" s="71"/>
      <c r="K11" s="74"/>
      <c r="L11" s="68"/>
      <c r="M11" s="68"/>
      <c r="N11" s="70"/>
      <c r="O11" s="70"/>
      <c r="P11" s="70"/>
      <c r="Q11" s="70"/>
      <c r="R11" s="70"/>
      <c r="S11" s="70"/>
      <c r="T11" s="70"/>
      <c r="U11" s="70"/>
    </row>
    <row r="12" spans="1:21" s="2" customFormat="1" ht="15.75" customHeight="1" x14ac:dyDescent="0.2">
      <c r="A12" s="13">
        <v>1</v>
      </c>
      <c r="B12" s="13">
        <v>2</v>
      </c>
      <c r="C12" s="13">
        <v>3</v>
      </c>
      <c r="D12" s="13">
        <v>4</v>
      </c>
      <c r="E12" s="13">
        <v>5</v>
      </c>
      <c r="F12" s="13">
        <v>6</v>
      </c>
      <c r="G12" s="13">
        <v>7</v>
      </c>
      <c r="H12" s="13">
        <v>8</v>
      </c>
      <c r="I12" s="13">
        <v>9</v>
      </c>
      <c r="J12" s="13">
        <v>10</v>
      </c>
      <c r="K12" s="13">
        <v>11</v>
      </c>
      <c r="L12" s="13">
        <v>12</v>
      </c>
      <c r="M12" s="13">
        <v>13</v>
      </c>
      <c r="N12" s="13">
        <v>14</v>
      </c>
      <c r="O12" s="13">
        <v>15</v>
      </c>
      <c r="P12" s="13">
        <v>16</v>
      </c>
      <c r="Q12" s="13">
        <v>17</v>
      </c>
      <c r="R12" s="13">
        <v>18</v>
      </c>
      <c r="S12" s="13">
        <v>19</v>
      </c>
      <c r="T12" s="13">
        <v>20</v>
      </c>
      <c r="U12" s="13">
        <v>21</v>
      </c>
    </row>
    <row r="13" spans="1:21" s="2" customFormat="1" ht="20.25" customHeight="1" x14ac:dyDescent="0.2">
      <c r="A13" s="21"/>
      <c r="B13" s="15" t="s">
        <v>51</v>
      </c>
      <c r="C13" s="45"/>
      <c r="D13" s="45"/>
      <c r="E13" s="45">
        <f t="shared" ref="E13:L13" si="0">E15+E32+E38+E41+E52+E100+E93</f>
        <v>5940</v>
      </c>
      <c r="F13" s="45">
        <f t="shared" si="0"/>
        <v>4348</v>
      </c>
      <c r="G13" s="45">
        <f t="shared" si="0"/>
        <v>1695</v>
      </c>
      <c r="H13" s="45">
        <f t="shared" si="0"/>
        <v>2611</v>
      </c>
      <c r="I13" s="45">
        <f t="shared" si="0"/>
        <v>40</v>
      </c>
      <c r="J13" s="45">
        <f t="shared" si="0"/>
        <v>1116</v>
      </c>
      <c r="K13" s="45">
        <f t="shared" si="0"/>
        <v>110</v>
      </c>
      <c r="L13" s="45">
        <f t="shared" si="0"/>
        <v>152</v>
      </c>
      <c r="M13" s="45">
        <v>216</v>
      </c>
      <c r="N13" s="45">
        <v>612</v>
      </c>
      <c r="O13" s="45">
        <v>864</v>
      </c>
      <c r="P13" s="45">
        <v>612</v>
      </c>
      <c r="Q13" s="45">
        <v>900</v>
      </c>
      <c r="R13" s="45">
        <v>612</v>
      </c>
      <c r="S13" s="45">
        <v>864</v>
      </c>
      <c r="T13" s="45">
        <v>612</v>
      </c>
      <c r="U13" s="45">
        <v>864</v>
      </c>
    </row>
    <row r="14" spans="1:21" s="2" customFormat="1" ht="17.25" customHeight="1" x14ac:dyDescent="0.2">
      <c r="A14" s="21"/>
      <c r="B14" s="15" t="s">
        <v>151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</row>
    <row r="15" spans="1:21" s="4" customFormat="1" ht="15.75" customHeight="1" x14ac:dyDescent="0.2">
      <c r="A15" s="18" t="s">
        <v>29</v>
      </c>
      <c r="B15" s="46" t="s">
        <v>25</v>
      </c>
      <c r="C15" s="45"/>
      <c r="D15" s="45"/>
      <c r="E15" s="45">
        <f>SUM(E16:E28)</f>
        <v>1476</v>
      </c>
      <c r="F15" s="59">
        <f t="shared" ref="F15:K15" si="1">SUM(F16:F28)</f>
        <v>1476</v>
      </c>
      <c r="G15" s="59">
        <f t="shared" si="1"/>
        <v>611</v>
      </c>
      <c r="H15" s="59">
        <f t="shared" si="1"/>
        <v>809</v>
      </c>
      <c r="I15" s="59">
        <f t="shared" si="1"/>
        <v>0</v>
      </c>
      <c r="J15" s="59">
        <f t="shared" si="1"/>
        <v>0</v>
      </c>
      <c r="K15" s="59">
        <f t="shared" si="1"/>
        <v>56</v>
      </c>
      <c r="L15" s="45">
        <f>SUM(L16:L26)</f>
        <v>0</v>
      </c>
      <c r="M15" s="45"/>
      <c r="N15" s="45"/>
      <c r="O15" s="45"/>
      <c r="P15" s="45"/>
      <c r="Q15" s="45"/>
      <c r="R15" s="45"/>
      <c r="S15" s="45"/>
      <c r="T15" s="45"/>
      <c r="U15" s="45"/>
    </row>
    <row r="16" spans="1:21" s="4" customFormat="1" ht="15" customHeight="1" x14ac:dyDescent="0.2">
      <c r="A16" s="17" t="s">
        <v>30</v>
      </c>
      <c r="B16" s="16" t="s">
        <v>33</v>
      </c>
      <c r="C16" s="22">
        <v>2</v>
      </c>
      <c r="D16" s="45"/>
      <c r="E16" s="22">
        <f t="shared" ref="E16:E25" si="2">F16+L16</f>
        <v>90</v>
      </c>
      <c r="F16" s="22">
        <f t="shared" ref="F16:F25" si="3">G16+H16+I16+J16+K16</f>
        <v>90</v>
      </c>
      <c r="G16" s="22">
        <v>40</v>
      </c>
      <c r="H16" s="22">
        <v>38</v>
      </c>
      <c r="I16" s="22"/>
      <c r="J16" s="22"/>
      <c r="K16" s="22">
        <v>12</v>
      </c>
      <c r="L16" s="22"/>
      <c r="M16" s="22"/>
      <c r="N16" s="22">
        <v>34</v>
      </c>
      <c r="O16" s="23">
        <v>56</v>
      </c>
      <c r="P16" s="23"/>
      <c r="Q16" s="23"/>
      <c r="R16" s="23"/>
      <c r="S16" s="23"/>
      <c r="T16" s="23"/>
      <c r="U16" s="22"/>
    </row>
    <row r="17" spans="1:21" s="4" customFormat="1" ht="17.100000000000001" customHeight="1" x14ac:dyDescent="0.2">
      <c r="A17" s="17" t="s">
        <v>31</v>
      </c>
      <c r="B17" s="16" t="s">
        <v>34</v>
      </c>
      <c r="C17" s="28"/>
      <c r="D17" s="22">
        <v>2</v>
      </c>
      <c r="E17" s="22">
        <v>121</v>
      </c>
      <c r="F17" s="22">
        <v>121</v>
      </c>
      <c r="G17" s="22">
        <v>50</v>
      </c>
      <c r="H17" s="22">
        <v>67</v>
      </c>
      <c r="I17" s="22"/>
      <c r="J17" s="22"/>
      <c r="K17" s="22">
        <v>4</v>
      </c>
      <c r="L17" s="22"/>
      <c r="M17" s="22"/>
      <c r="N17" s="22">
        <v>68</v>
      </c>
      <c r="O17" s="23">
        <v>53</v>
      </c>
      <c r="P17" s="23"/>
      <c r="Q17" s="23"/>
      <c r="R17" s="23"/>
      <c r="S17" s="23"/>
      <c r="T17" s="23"/>
      <c r="U17" s="22"/>
    </row>
    <row r="18" spans="1:21" s="4" customFormat="1" ht="17.100000000000001" customHeight="1" x14ac:dyDescent="0.2">
      <c r="A18" s="17" t="s">
        <v>32</v>
      </c>
      <c r="B18" s="16" t="s">
        <v>20</v>
      </c>
      <c r="C18" s="22"/>
      <c r="D18" s="22">
        <v>2</v>
      </c>
      <c r="E18" s="22">
        <f t="shared" si="2"/>
        <v>119</v>
      </c>
      <c r="F18" s="22">
        <f t="shared" si="3"/>
        <v>119</v>
      </c>
      <c r="G18" s="22">
        <v>20</v>
      </c>
      <c r="H18" s="22">
        <v>97</v>
      </c>
      <c r="I18" s="22"/>
      <c r="J18" s="22"/>
      <c r="K18" s="22">
        <v>2</v>
      </c>
      <c r="L18" s="22"/>
      <c r="M18" s="22"/>
      <c r="N18" s="22">
        <v>51</v>
      </c>
      <c r="O18" s="23">
        <v>68</v>
      </c>
      <c r="P18" s="23"/>
      <c r="Q18" s="23"/>
      <c r="R18" s="23"/>
      <c r="S18" s="23"/>
      <c r="T18" s="23"/>
      <c r="U18" s="22"/>
    </row>
    <row r="19" spans="1:21" s="4" customFormat="1" ht="17.100000000000001" customHeight="1" x14ac:dyDescent="0.2">
      <c r="A19" s="17" t="s">
        <v>105</v>
      </c>
      <c r="B19" s="16" t="s">
        <v>21</v>
      </c>
      <c r="C19" s="22"/>
      <c r="D19" s="23">
        <v>2</v>
      </c>
      <c r="E19" s="22">
        <f t="shared" si="2"/>
        <v>121</v>
      </c>
      <c r="F19" s="22">
        <f t="shared" si="3"/>
        <v>121</v>
      </c>
      <c r="G19" s="22">
        <v>57</v>
      </c>
      <c r="H19" s="22">
        <v>60</v>
      </c>
      <c r="I19" s="22"/>
      <c r="J19" s="22"/>
      <c r="K19" s="22">
        <v>4</v>
      </c>
      <c r="L19" s="22"/>
      <c r="M19" s="22"/>
      <c r="N19" s="22">
        <v>51</v>
      </c>
      <c r="O19" s="23">
        <v>70</v>
      </c>
      <c r="P19" s="23"/>
      <c r="Q19" s="23"/>
      <c r="R19" s="23"/>
      <c r="S19" s="23"/>
      <c r="T19" s="23"/>
      <c r="U19" s="22"/>
    </row>
    <row r="20" spans="1:21" s="4" customFormat="1" ht="17.100000000000001" customHeight="1" x14ac:dyDescent="0.2">
      <c r="A20" s="17" t="s">
        <v>160</v>
      </c>
      <c r="B20" s="16" t="s">
        <v>77</v>
      </c>
      <c r="C20" s="22"/>
      <c r="D20" s="22">
        <v>2</v>
      </c>
      <c r="E20" s="22">
        <f t="shared" si="2"/>
        <v>41</v>
      </c>
      <c r="F20" s="22">
        <f t="shared" si="3"/>
        <v>41</v>
      </c>
      <c r="G20" s="22">
        <v>18</v>
      </c>
      <c r="H20" s="22">
        <v>21</v>
      </c>
      <c r="I20" s="22"/>
      <c r="J20" s="22"/>
      <c r="K20" s="22">
        <v>2</v>
      </c>
      <c r="L20" s="22"/>
      <c r="M20" s="22"/>
      <c r="N20" s="22"/>
      <c r="O20" s="23">
        <v>41</v>
      </c>
      <c r="P20" s="23"/>
      <c r="Q20" s="23"/>
      <c r="R20" s="23"/>
      <c r="S20" s="23"/>
      <c r="T20" s="23"/>
      <c r="U20" s="22"/>
    </row>
    <row r="21" spans="1:21" s="4" customFormat="1" ht="17.100000000000001" customHeight="1" x14ac:dyDescent="0.2">
      <c r="A21" s="17" t="s">
        <v>161</v>
      </c>
      <c r="B21" s="16" t="s">
        <v>19</v>
      </c>
      <c r="C21" s="22"/>
      <c r="D21" s="22">
        <v>2</v>
      </c>
      <c r="E21" s="22">
        <f t="shared" si="2"/>
        <v>117</v>
      </c>
      <c r="F21" s="22">
        <f t="shared" si="3"/>
        <v>117</v>
      </c>
      <c r="G21" s="22">
        <v>6</v>
      </c>
      <c r="H21" s="22">
        <v>111</v>
      </c>
      <c r="I21" s="22"/>
      <c r="J21" s="22"/>
      <c r="K21" s="22"/>
      <c r="L21" s="22"/>
      <c r="M21" s="22"/>
      <c r="N21" s="22">
        <v>68</v>
      </c>
      <c r="O21" s="23">
        <v>49</v>
      </c>
      <c r="P21" s="23"/>
      <c r="Q21" s="23"/>
      <c r="R21" s="23"/>
      <c r="S21" s="23"/>
      <c r="T21" s="23"/>
      <c r="U21" s="22"/>
    </row>
    <row r="22" spans="1:21" s="4" customFormat="1" ht="17.100000000000001" customHeight="1" x14ac:dyDescent="0.2">
      <c r="A22" s="17" t="s">
        <v>162</v>
      </c>
      <c r="B22" s="16" t="s">
        <v>22</v>
      </c>
      <c r="C22" s="22"/>
      <c r="D22" s="23">
        <v>2</v>
      </c>
      <c r="E22" s="22">
        <f t="shared" si="2"/>
        <v>74</v>
      </c>
      <c r="F22" s="22">
        <f t="shared" si="3"/>
        <v>74</v>
      </c>
      <c r="G22" s="22">
        <v>36</v>
      </c>
      <c r="H22" s="22">
        <v>34</v>
      </c>
      <c r="I22" s="22"/>
      <c r="J22" s="22"/>
      <c r="K22" s="22">
        <v>4</v>
      </c>
      <c r="L22" s="22"/>
      <c r="M22" s="22"/>
      <c r="N22" s="22">
        <v>30</v>
      </c>
      <c r="O22" s="23">
        <v>44</v>
      </c>
      <c r="P22" s="23"/>
      <c r="Q22" s="23"/>
      <c r="R22" s="23"/>
      <c r="S22" s="23"/>
      <c r="T22" s="23"/>
      <c r="U22" s="22"/>
    </row>
    <row r="23" spans="1:21" s="4" customFormat="1" ht="17.100000000000001" customHeight="1" x14ac:dyDescent="0.2">
      <c r="A23" s="17" t="s">
        <v>163</v>
      </c>
      <c r="B23" s="16" t="s">
        <v>170</v>
      </c>
      <c r="C23" s="33">
        <v>2</v>
      </c>
      <c r="D23" s="33"/>
      <c r="E23" s="22">
        <f t="shared" si="2"/>
        <v>246</v>
      </c>
      <c r="F23" s="22">
        <f t="shared" si="3"/>
        <v>246</v>
      </c>
      <c r="G23" s="33">
        <v>120</v>
      </c>
      <c r="H23" s="33">
        <v>114</v>
      </c>
      <c r="I23" s="33"/>
      <c r="J23" s="33"/>
      <c r="K23" s="22">
        <v>12</v>
      </c>
      <c r="L23" s="33"/>
      <c r="M23" s="22"/>
      <c r="N23" s="22">
        <v>102</v>
      </c>
      <c r="O23" s="23">
        <v>144</v>
      </c>
      <c r="P23" s="23"/>
      <c r="Q23" s="23"/>
      <c r="R23" s="23"/>
      <c r="S23" s="23"/>
      <c r="T23" s="23"/>
      <c r="U23" s="22"/>
    </row>
    <row r="24" spans="1:21" s="4" customFormat="1" ht="17.100000000000001" customHeight="1" x14ac:dyDescent="0.2">
      <c r="A24" s="17" t="s">
        <v>164</v>
      </c>
      <c r="B24" s="16" t="s">
        <v>171</v>
      </c>
      <c r="C24" s="22"/>
      <c r="D24" s="23">
        <v>2</v>
      </c>
      <c r="E24" s="22">
        <f t="shared" si="2"/>
        <v>158</v>
      </c>
      <c r="F24" s="22">
        <v>158</v>
      </c>
      <c r="G24" s="22">
        <v>78</v>
      </c>
      <c r="H24" s="22">
        <v>76</v>
      </c>
      <c r="I24" s="22"/>
      <c r="J24" s="22"/>
      <c r="K24" s="22">
        <v>4</v>
      </c>
      <c r="L24" s="22"/>
      <c r="M24" s="22"/>
      <c r="N24" s="22">
        <v>68</v>
      </c>
      <c r="O24" s="23">
        <v>90</v>
      </c>
      <c r="P24" s="23"/>
      <c r="Q24" s="23"/>
      <c r="R24" s="23"/>
      <c r="S24" s="23"/>
      <c r="T24" s="23"/>
      <c r="U24" s="22"/>
    </row>
    <row r="25" spans="1:21" s="4" customFormat="1" ht="17.100000000000001" customHeight="1" x14ac:dyDescent="0.2">
      <c r="A25" s="17" t="s">
        <v>143</v>
      </c>
      <c r="B25" s="16" t="s">
        <v>172</v>
      </c>
      <c r="C25" s="22">
        <v>2</v>
      </c>
      <c r="D25" s="23"/>
      <c r="E25" s="22">
        <f t="shared" si="2"/>
        <v>133</v>
      </c>
      <c r="F25" s="22">
        <f t="shared" si="3"/>
        <v>133</v>
      </c>
      <c r="G25" s="22">
        <v>60</v>
      </c>
      <c r="H25" s="22">
        <v>61</v>
      </c>
      <c r="I25" s="22"/>
      <c r="J25" s="22"/>
      <c r="K25" s="22">
        <v>12</v>
      </c>
      <c r="L25" s="22"/>
      <c r="M25" s="22"/>
      <c r="N25" s="22">
        <v>55</v>
      </c>
      <c r="O25" s="23">
        <v>78</v>
      </c>
      <c r="P25" s="23"/>
      <c r="Q25" s="23"/>
      <c r="R25" s="23"/>
      <c r="S25" s="23"/>
      <c r="T25" s="23"/>
      <c r="U25" s="22"/>
    </row>
    <row r="26" spans="1:21" s="4" customFormat="1" ht="17.100000000000001" customHeight="1" x14ac:dyDescent="0.2">
      <c r="A26" s="17" t="s">
        <v>165</v>
      </c>
      <c r="B26" s="16" t="s">
        <v>152</v>
      </c>
      <c r="C26" s="22"/>
      <c r="D26" s="23">
        <v>2</v>
      </c>
      <c r="E26" s="22">
        <v>36</v>
      </c>
      <c r="F26" s="22">
        <v>36</v>
      </c>
      <c r="G26" s="22">
        <v>10</v>
      </c>
      <c r="H26" s="22">
        <v>26</v>
      </c>
      <c r="I26" s="22"/>
      <c r="J26" s="22"/>
      <c r="K26" s="22"/>
      <c r="L26" s="22"/>
      <c r="M26" s="22"/>
      <c r="N26" s="22"/>
      <c r="O26" s="23">
        <v>36</v>
      </c>
      <c r="P26" s="23"/>
      <c r="Q26" s="23"/>
      <c r="R26" s="23"/>
      <c r="S26" s="23"/>
      <c r="T26" s="23"/>
      <c r="U26" s="22"/>
    </row>
    <row r="27" spans="1:21" s="4" customFormat="1" ht="17.100000000000001" customHeight="1" x14ac:dyDescent="0.2">
      <c r="A27" s="18" t="s">
        <v>154</v>
      </c>
      <c r="B27" s="46" t="s">
        <v>155</v>
      </c>
      <c r="C27" s="22"/>
      <c r="D27" s="23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3"/>
      <c r="P27" s="23"/>
      <c r="Q27" s="23"/>
      <c r="R27" s="23"/>
      <c r="S27" s="23"/>
      <c r="T27" s="23"/>
      <c r="U27" s="22"/>
    </row>
    <row r="28" spans="1:21" s="4" customFormat="1" ht="17.100000000000001" customHeight="1" x14ac:dyDescent="0.2">
      <c r="A28" s="18"/>
      <c r="B28" s="60" t="s">
        <v>166</v>
      </c>
      <c r="C28" s="22"/>
      <c r="D28" s="23">
        <v>2</v>
      </c>
      <c r="E28" s="22">
        <v>220</v>
      </c>
      <c r="F28" s="22">
        <v>220</v>
      </c>
      <c r="G28" s="22">
        <v>116</v>
      </c>
      <c r="H28" s="22">
        <v>104</v>
      </c>
      <c r="I28" s="22"/>
      <c r="J28" s="22"/>
      <c r="K28" s="22"/>
      <c r="L28" s="22"/>
      <c r="M28" s="22"/>
      <c r="N28" s="22"/>
      <c r="O28" s="23"/>
      <c r="P28" s="23"/>
      <c r="Q28" s="23"/>
      <c r="R28" s="23"/>
      <c r="S28" s="23"/>
      <c r="T28" s="23"/>
      <c r="U28" s="22"/>
    </row>
    <row r="29" spans="1:21" s="4" customFormat="1" ht="17.100000000000001" customHeight="1" x14ac:dyDescent="0.2">
      <c r="A29" s="18"/>
      <c r="B29" s="16" t="s">
        <v>167</v>
      </c>
      <c r="C29" s="22"/>
      <c r="D29" s="23"/>
      <c r="E29" s="22">
        <v>80</v>
      </c>
      <c r="F29" s="22">
        <v>80</v>
      </c>
      <c r="G29" s="22">
        <v>40</v>
      </c>
      <c r="H29" s="22">
        <v>40</v>
      </c>
      <c r="I29" s="22"/>
      <c r="J29" s="22"/>
      <c r="K29" s="22"/>
      <c r="L29" s="22"/>
      <c r="M29" s="22"/>
      <c r="N29" s="22">
        <v>34</v>
      </c>
      <c r="O29" s="23">
        <v>46</v>
      </c>
      <c r="P29" s="23"/>
      <c r="Q29" s="23"/>
      <c r="R29" s="23"/>
      <c r="S29" s="23"/>
      <c r="T29" s="23"/>
      <c r="U29" s="22"/>
    </row>
    <row r="30" spans="1:21" s="4" customFormat="1" ht="17.100000000000001" customHeight="1" x14ac:dyDescent="0.2">
      <c r="A30" s="18"/>
      <c r="B30" s="16" t="s">
        <v>168</v>
      </c>
      <c r="C30" s="22"/>
      <c r="D30" s="23"/>
      <c r="E30" s="22">
        <v>80</v>
      </c>
      <c r="F30" s="22">
        <v>80</v>
      </c>
      <c r="G30" s="22">
        <v>40</v>
      </c>
      <c r="H30" s="22">
        <v>40</v>
      </c>
      <c r="I30" s="22"/>
      <c r="J30" s="22"/>
      <c r="K30" s="22"/>
      <c r="L30" s="22"/>
      <c r="M30" s="22"/>
      <c r="N30" s="22">
        <v>34</v>
      </c>
      <c r="O30" s="23">
        <v>46</v>
      </c>
      <c r="P30" s="23"/>
      <c r="Q30" s="23"/>
      <c r="R30" s="23"/>
      <c r="S30" s="23"/>
      <c r="T30" s="23"/>
      <c r="U30" s="22"/>
    </row>
    <row r="31" spans="1:21" s="4" customFormat="1" ht="17.100000000000001" customHeight="1" x14ac:dyDescent="0.2">
      <c r="A31" s="18"/>
      <c r="B31" s="16" t="s">
        <v>169</v>
      </c>
      <c r="C31" s="22"/>
      <c r="D31" s="23"/>
      <c r="E31" s="22">
        <v>60</v>
      </c>
      <c r="F31" s="22">
        <v>60</v>
      </c>
      <c r="G31" s="22">
        <v>36</v>
      </c>
      <c r="H31" s="22">
        <v>24</v>
      </c>
      <c r="I31" s="22"/>
      <c r="J31" s="22"/>
      <c r="K31" s="22"/>
      <c r="L31" s="22"/>
      <c r="M31" s="22"/>
      <c r="N31" s="22">
        <v>17</v>
      </c>
      <c r="O31" s="23">
        <v>43</v>
      </c>
      <c r="P31" s="23"/>
      <c r="Q31" s="23"/>
      <c r="R31" s="23"/>
      <c r="S31" s="23"/>
      <c r="T31" s="23"/>
      <c r="U31" s="22"/>
    </row>
    <row r="32" spans="1:21" s="4" customFormat="1" ht="20.25" customHeight="1" x14ac:dyDescent="0.2">
      <c r="A32" s="18" t="s">
        <v>78</v>
      </c>
      <c r="B32" s="18" t="s">
        <v>79</v>
      </c>
      <c r="C32" s="30"/>
      <c r="D32" s="22"/>
      <c r="E32" s="45">
        <f t="shared" ref="E32:J32" si="4">SUM(E33:E37)</f>
        <v>468</v>
      </c>
      <c r="F32" s="45">
        <f t="shared" si="4"/>
        <v>432</v>
      </c>
      <c r="G32" s="45">
        <f t="shared" si="4"/>
        <v>66</v>
      </c>
      <c r="H32" s="45">
        <f t="shared" si="4"/>
        <v>374</v>
      </c>
      <c r="I32" s="45">
        <f t="shared" si="4"/>
        <v>0</v>
      </c>
      <c r="J32" s="45">
        <f t="shared" si="4"/>
        <v>0</v>
      </c>
      <c r="K32" s="22"/>
      <c r="L32" s="45">
        <f>SUM(L33:L37)</f>
        <v>28</v>
      </c>
      <c r="M32" s="22"/>
      <c r="N32" s="22"/>
      <c r="O32" s="23"/>
      <c r="P32" s="23"/>
      <c r="Q32" s="23"/>
      <c r="R32" s="23"/>
      <c r="S32" s="23"/>
      <c r="T32" s="23"/>
      <c r="U32" s="22"/>
    </row>
    <row r="33" spans="1:22" s="4" customFormat="1" ht="15" customHeight="1" x14ac:dyDescent="0.2">
      <c r="A33" s="17" t="s">
        <v>80</v>
      </c>
      <c r="B33" s="52" t="s">
        <v>83</v>
      </c>
      <c r="C33" s="30"/>
      <c r="D33" s="22">
        <v>3</v>
      </c>
      <c r="E33" s="22">
        <v>48</v>
      </c>
      <c r="F33" s="22">
        <v>40</v>
      </c>
      <c r="G33" s="22">
        <v>20</v>
      </c>
      <c r="H33" s="22">
        <v>20</v>
      </c>
      <c r="I33" s="22"/>
      <c r="J33" s="22"/>
      <c r="K33" s="22"/>
      <c r="L33" s="22">
        <v>8</v>
      </c>
      <c r="M33" s="22"/>
      <c r="N33" s="22"/>
      <c r="O33" s="23"/>
      <c r="P33" s="23">
        <v>48</v>
      </c>
      <c r="Q33" s="23"/>
      <c r="R33" s="23"/>
      <c r="S33" s="23"/>
      <c r="T33" s="23"/>
      <c r="U33" s="22"/>
    </row>
    <row r="34" spans="1:22" s="4" customFormat="1" ht="17.25" customHeight="1" x14ac:dyDescent="0.2">
      <c r="A34" s="17" t="s">
        <v>81</v>
      </c>
      <c r="B34" s="52" t="s">
        <v>21</v>
      </c>
      <c r="C34" s="30"/>
      <c r="D34" s="22">
        <v>4</v>
      </c>
      <c r="E34" s="22">
        <v>48</v>
      </c>
      <c r="F34" s="22">
        <v>32</v>
      </c>
      <c r="G34" s="22">
        <v>24</v>
      </c>
      <c r="H34" s="22">
        <v>16</v>
      </c>
      <c r="I34" s="22"/>
      <c r="J34" s="22"/>
      <c r="K34" s="22"/>
      <c r="L34" s="22">
        <v>8</v>
      </c>
      <c r="M34" s="22"/>
      <c r="N34" s="22"/>
      <c r="O34" s="23"/>
      <c r="P34" s="23">
        <v>20</v>
      </c>
      <c r="Q34" s="23">
        <v>28</v>
      </c>
      <c r="R34" s="23"/>
      <c r="S34" s="23"/>
      <c r="T34" s="23"/>
      <c r="U34" s="22"/>
    </row>
    <row r="35" spans="1:22" s="4" customFormat="1" ht="16.5" customHeight="1" x14ac:dyDescent="0.2">
      <c r="A35" s="17" t="s">
        <v>82</v>
      </c>
      <c r="B35" s="52" t="s">
        <v>47</v>
      </c>
      <c r="C35" s="30"/>
      <c r="D35" s="24">
        <v>7</v>
      </c>
      <c r="E35" s="22">
        <v>172</v>
      </c>
      <c r="F35" s="22">
        <v>168</v>
      </c>
      <c r="G35" s="22">
        <v>2</v>
      </c>
      <c r="H35" s="22">
        <v>166</v>
      </c>
      <c r="I35" s="22"/>
      <c r="J35" s="22"/>
      <c r="K35" s="22"/>
      <c r="L35" s="22">
        <v>4</v>
      </c>
      <c r="M35" s="22"/>
      <c r="N35" s="22"/>
      <c r="O35" s="23"/>
      <c r="P35" s="22">
        <v>34</v>
      </c>
      <c r="Q35" s="22">
        <v>34</v>
      </c>
      <c r="R35" s="22">
        <v>34</v>
      </c>
      <c r="S35" s="22">
        <v>36</v>
      </c>
      <c r="T35" s="22">
        <v>34</v>
      </c>
      <c r="U35" s="22"/>
    </row>
    <row r="36" spans="1:22" s="4" customFormat="1" ht="16.5" customHeight="1" x14ac:dyDescent="0.2">
      <c r="A36" s="17" t="s">
        <v>84</v>
      </c>
      <c r="B36" s="52" t="s">
        <v>19</v>
      </c>
      <c r="C36" s="30"/>
      <c r="D36" s="24">
        <v>7</v>
      </c>
      <c r="E36" s="22">
        <v>160</v>
      </c>
      <c r="F36" s="22">
        <v>160</v>
      </c>
      <c r="G36" s="22">
        <v>6</v>
      </c>
      <c r="H36" s="22">
        <v>154</v>
      </c>
      <c r="I36" s="22"/>
      <c r="J36" s="22"/>
      <c r="K36" s="22"/>
      <c r="L36" s="22">
        <v>0</v>
      </c>
      <c r="M36" s="22"/>
      <c r="N36" s="22"/>
      <c r="O36" s="23"/>
      <c r="P36" s="22">
        <v>34</v>
      </c>
      <c r="Q36" s="22">
        <v>34</v>
      </c>
      <c r="R36" s="22">
        <v>34</v>
      </c>
      <c r="S36" s="22">
        <v>34</v>
      </c>
      <c r="T36" s="22">
        <v>24</v>
      </c>
      <c r="U36" s="22"/>
    </row>
    <row r="37" spans="1:22" s="4" customFormat="1" ht="16.5" customHeight="1" x14ac:dyDescent="0.2">
      <c r="A37" s="17" t="s">
        <v>85</v>
      </c>
      <c r="B37" s="17" t="s">
        <v>86</v>
      </c>
      <c r="C37" s="30"/>
      <c r="D37" s="22">
        <v>4</v>
      </c>
      <c r="E37" s="22">
        <v>40</v>
      </c>
      <c r="F37" s="22">
        <v>32</v>
      </c>
      <c r="G37" s="22">
        <v>14</v>
      </c>
      <c r="H37" s="22">
        <v>18</v>
      </c>
      <c r="I37" s="22"/>
      <c r="J37" s="22"/>
      <c r="K37" s="22"/>
      <c r="L37" s="22">
        <v>8</v>
      </c>
      <c r="M37" s="22"/>
      <c r="N37" s="22"/>
      <c r="O37" s="23"/>
      <c r="P37" s="23"/>
      <c r="Q37" s="23">
        <v>40</v>
      </c>
      <c r="R37" s="23"/>
      <c r="S37" s="23"/>
      <c r="T37" s="23"/>
      <c r="U37" s="22"/>
    </row>
    <row r="38" spans="1:22" s="4" customFormat="1" ht="16.5" customHeight="1" x14ac:dyDescent="0.2">
      <c r="A38" s="18" t="s">
        <v>87</v>
      </c>
      <c r="B38" s="18" t="s">
        <v>90</v>
      </c>
      <c r="C38" s="30"/>
      <c r="D38" s="22"/>
      <c r="E38" s="45">
        <f t="shared" ref="E38:J38" si="5">SUM(E39:E40)</f>
        <v>144</v>
      </c>
      <c r="F38" s="45">
        <f t="shared" si="5"/>
        <v>136</v>
      </c>
      <c r="G38" s="45">
        <f t="shared" si="5"/>
        <v>74</v>
      </c>
      <c r="H38" s="45">
        <f t="shared" si="5"/>
        <v>62</v>
      </c>
      <c r="I38" s="45">
        <f t="shared" si="5"/>
        <v>0</v>
      </c>
      <c r="J38" s="45">
        <f t="shared" si="5"/>
        <v>0</v>
      </c>
      <c r="K38" s="22"/>
      <c r="L38" s="45">
        <f>SUM(L39:L40)</f>
        <v>8</v>
      </c>
      <c r="M38" s="22"/>
      <c r="N38" s="22"/>
      <c r="O38" s="23"/>
      <c r="P38" s="23"/>
      <c r="Q38" s="23"/>
      <c r="R38" s="23"/>
      <c r="S38" s="23"/>
      <c r="T38" s="23"/>
      <c r="U38" s="22"/>
    </row>
    <row r="39" spans="1:22" s="4" customFormat="1" ht="16.5" customHeight="1" x14ac:dyDescent="0.2">
      <c r="A39" s="17" t="s">
        <v>88</v>
      </c>
      <c r="B39" s="52" t="s">
        <v>76</v>
      </c>
      <c r="C39" s="30"/>
      <c r="D39" s="22">
        <v>4</v>
      </c>
      <c r="E39" s="22">
        <v>84</v>
      </c>
      <c r="F39" s="22">
        <v>80</v>
      </c>
      <c r="G39" s="22">
        <v>44</v>
      </c>
      <c r="H39" s="22">
        <v>36</v>
      </c>
      <c r="I39" s="22"/>
      <c r="J39" s="22"/>
      <c r="K39" s="22"/>
      <c r="L39" s="22">
        <v>4</v>
      </c>
      <c r="M39" s="22"/>
      <c r="N39" s="22"/>
      <c r="O39" s="23"/>
      <c r="P39" s="23">
        <v>34</v>
      </c>
      <c r="Q39" s="23">
        <v>50</v>
      </c>
      <c r="R39" s="23"/>
      <c r="S39" s="23"/>
      <c r="T39" s="23"/>
      <c r="U39" s="22"/>
    </row>
    <row r="40" spans="1:22" s="4" customFormat="1" ht="16.5" customHeight="1" x14ac:dyDescent="0.2">
      <c r="A40" s="17" t="s">
        <v>89</v>
      </c>
      <c r="B40" s="52" t="s">
        <v>106</v>
      </c>
      <c r="C40" s="30"/>
      <c r="D40" s="22">
        <v>4</v>
      </c>
      <c r="E40" s="22">
        <v>60</v>
      </c>
      <c r="F40" s="22">
        <v>56</v>
      </c>
      <c r="G40" s="22">
        <v>30</v>
      </c>
      <c r="H40" s="22">
        <v>26</v>
      </c>
      <c r="I40" s="22"/>
      <c r="J40" s="22"/>
      <c r="K40" s="22"/>
      <c r="L40" s="22">
        <v>4</v>
      </c>
      <c r="M40" s="22"/>
      <c r="N40" s="22"/>
      <c r="O40" s="23"/>
      <c r="P40" s="23"/>
      <c r="Q40" s="23">
        <v>60</v>
      </c>
      <c r="R40" s="23"/>
      <c r="S40" s="23"/>
      <c r="T40" s="23"/>
      <c r="U40" s="22"/>
    </row>
    <row r="41" spans="1:22" s="12" customFormat="1" ht="17.100000000000001" customHeight="1" x14ac:dyDescent="0.2">
      <c r="A41" s="18" t="s">
        <v>6</v>
      </c>
      <c r="B41" s="18" t="s">
        <v>26</v>
      </c>
      <c r="C41" s="45"/>
      <c r="D41" s="45"/>
      <c r="E41" s="45">
        <f t="shared" ref="E41:J41" si="6">SUM(E42:E51)</f>
        <v>612</v>
      </c>
      <c r="F41" s="45">
        <f t="shared" si="6"/>
        <v>556</v>
      </c>
      <c r="G41" s="45">
        <f t="shared" si="6"/>
        <v>252</v>
      </c>
      <c r="H41" s="45">
        <f t="shared" si="6"/>
        <v>304</v>
      </c>
      <c r="I41" s="45">
        <f t="shared" si="6"/>
        <v>0</v>
      </c>
      <c r="J41" s="45">
        <f t="shared" si="6"/>
        <v>0</v>
      </c>
      <c r="K41" s="45"/>
      <c r="L41" s="45">
        <f>SUM(L42:L51)</f>
        <v>56</v>
      </c>
      <c r="M41" s="45"/>
      <c r="N41" s="45"/>
      <c r="O41" s="45"/>
      <c r="P41" s="45"/>
      <c r="Q41" s="45"/>
      <c r="R41" s="45"/>
      <c r="S41" s="45"/>
      <c r="T41" s="45"/>
      <c r="U41" s="45"/>
    </row>
    <row r="42" spans="1:22" s="5" customFormat="1" ht="18.75" customHeight="1" x14ac:dyDescent="0.25">
      <c r="A42" s="17" t="s">
        <v>9</v>
      </c>
      <c r="B42" s="17" t="s">
        <v>109</v>
      </c>
      <c r="C42" s="22"/>
      <c r="D42" s="22">
        <v>3</v>
      </c>
      <c r="E42" s="27">
        <v>82</v>
      </c>
      <c r="F42" s="27">
        <v>64</v>
      </c>
      <c r="G42" s="27">
        <v>4</v>
      </c>
      <c r="H42" s="27">
        <v>60</v>
      </c>
      <c r="I42" s="27"/>
      <c r="J42" s="32"/>
      <c r="K42" s="22"/>
      <c r="L42" s="27">
        <v>18</v>
      </c>
      <c r="M42" s="22"/>
      <c r="N42" s="25"/>
      <c r="O42" s="25"/>
      <c r="P42" s="25">
        <v>82</v>
      </c>
      <c r="Q42" s="25"/>
      <c r="R42" s="25"/>
      <c r="S42" s="25"/>
      <c r="T42" s="25"/>
      <c r="U42" s="25"/>
    </row>
    <row r="43" spans="1:22" s="6" customFormat="1" ht="18.75" customHeight="1" x14ac:dyDescent="0.25">
      <c r="A43" s="17" t="s">
        <v>10</v>
      </c>
      <c r="B43" s="52" t="s">
        <v>110</v>
      </c>
      <c r="C43" s="22"/>
      <c r="D43" s="22" t="s">
        <v>157</v>
      </c>
      <c r="E43" s="27">
        <v>110</v>
      </c>
      <c r="F43" s="27">
        <v>100</v>
      </c>
      <c r="G43" s="27">
        <v>40</v>
      </c>
      <c r="H43" s="27">
        <v>60</v>
      </c>
      <c r="I43" s="27"/>
      <c r="J43" s="32"/>
      <c r="K43" s="22"/>
      <c r="L43" s="27">
        <v>10</v>
      </c>
      <c r="M43" s="22"/>
      <c r="N43" s="25"/>
      <c r="O43" s="25"/>
      <c r="P43" s="25">
        <v>56</v>
      </c>
      <c r="Q43" s="25">
        <v>54</v>
      </c>
      <c r="R43" s="25"/>
      <c r="S43" s="25"/>
      <c r="T43" s="25"/>
      <c r="U43" s="25"/>
      <c r="V43" s="10"/>
    </row>
    <row r="44" spans="1:22" s="6" customFormat="1" ht="17.100000000000001" customHeight="1" x14ac:dyDescent="0.25">
      <c r="A44" s="17" t="s">
        <v>11</v>
      </c>
      <c r="B44" s="17" t="s">
        <v>111</v>
      </c>
      <c r="C44" s="22"/>
      <c r="D44" s="22" t="s">
        <v>173</v>
      </c>
      <c r="E44" s="27">
        <v>42</v>
      </c>
      <c r="F44" s="27">
        <v>36</v>
      </c>
      <c r="G44" s="27">
        <v>18</v>
      </c>
      <c r="H44" s="27">
        <v>18</v>
      </c>
      <c r="I44" s="27"/>
      <c r="J44" s="32"/>
      <c r="K44" s="22"/>
      <c r="L44" s="27">
        <v>6</v>
      </c>
      <c r="M44" s="22"/>
      <c r="N44" s="25"/>
      <c r="O44" s="25"/>
      <c r="P44" s="25">
        <v>42</v>
      </c>
      <c r="Q44" s="42"/>
      <c r="R44" s="25"/>
      <c r="S44" s="25"/>
      <c r="T44" s="25"/>
      <c r="U44" s="25"/>
    </row>
    <row r="45" spans="1:22" s="6" customFormat="1" ht="15.75" x14ac:dyDescent="0.2">
      <c r="A45" s="17" t="s">
        <v>12</v>
      </c>
      <c r="B45" s="17" t="s">
        <v>112</v>
      </c>
      <c r="C45" s="22"/>
      <c r="D45" s="22">
        <v>4</v>
      </c>
      <c r="E45" s="27">
        <v>54</v>
      </c>
      <c r="F45" s="27">
        <v>50</v>
      </c>
      <c r="G45" s="27">
        <v>40</v>
      </c>
      <c r="H45" s="27">
        <v>10</v>
      </c>
      <c r="I45" s="27"/>
      <c r="J45" s="32"/>
      <c r="K45" s="22"/>
      <c r="L45" s="27">
        <v>4</v>
      </c>
      <c r="M45" s="22"/>
      <c r="N45" s="23"/>
      <c r="O45" s="23"/>
      <c r="P45" s="23"/>
      <c r="Q45" s="22">
        <v>54</v>
      </c>
      <c r="R45" s="23"/>
      <c r="S45" s="23"/>
      <c r="T45" s="23"/>
      <c r="U45" s="23"/>
    </row>
    <row r="46" spans="1:22" s="6" customFormat="1" ht="17.100000000000001" customHeight="1" x14ac:dyDescent="0.2">
      <c r="A46" s="17" t="s">
        <v>13</v>
      </c>
      <c r="B46" s="17" t="s">
        <v>113</v>
      </c>
      <c r="C46" s="22"/>
      <c r="D46" s="22" t="s">
        <v>173</v>
      </c>
      <c r="E46" s="27">
        <v>52</v>
      </c>
      <c r="F46" s="27">
        <v>48</v>
      </c>
      <c r="G46" s="27">
        <v>24</v>
      </c>
      <c r="H46" s="27">
        <v>24</v>
      </c>
      <c r="I46" s="27"/>
      <c r="J46" s="32"/>
      <c r="K46" s="22"/>
      <c r="L46" s="27">
        <v>4</v>
      </c>
      <c r="M46" s="22"/>
      <c r="N46" s="23"/>
      <c r="O46" s="23"/>
      <c r="P46" s="23">
        <v>52</v>
      </c>
      <c r="Q46" s="23"/>
      <c r="R46" s="23"/>
      <c r="S46" s="23"/>
      <c r="T46" s="23"/>
      <c r="U46" s="23"/>
    </row>
    <row r="47" spans="1:22" s="6" customFormat="1" ht="15.75" customHeight="1" x14ac:dyDescent="0.2">
      <c r="A47" s="17" t="s">
        <v>24</v>
      </c>
      <c r="B47" s="17" t="s">
        <v>114</v>
      </c>
      <c r="C47" s="22"/>
      <c r="D47" s="22">
        <v>6</v>
      </c>
      <c r="E47" s="27">
        <v>36</v>
      </c>
      <c r="F47" s="27">
        <v>32</v>
      </c>
      <c r="G47" s="27">
        <v>16</v>
      </c>
      <c r="H47" s="27">
        <v>16</v>
      </c>
      <c r="I47" s="27"/>
      <c r="J47" s="32"/>
      <c r="K47" s="22"/>
      <c r="L47" s="27">
        <v>4</v>
      </c>
      <c r="M47" s="22"/>
      <c r="N47" s="23"/>
      <c r="O47" s="23"/>
      <c r="P47" s="23"/>
      <c r="Q47" s="23"/>
      <c r="R47" s="23"/>
      <c r="S47" s="23">
        <v>36</v>
      </c>
      <c r="T47" s="23"/>
      <c r="U47" s="23"/>
    </row>
    <row r="48" spans="1:22" s="6" customFormat="1" ht="17.100000000000001" customHeight="1" x14ac:dyDescent="0.2">
      <c r="A48" s="17" t="s">
        <v>38</v>
      </c>
      <c r="B48" s="17" t="s">
        <v>115</v>
      </c>
      <c r="C48" s="22"/>
      <c r="D48" s="22">
        <v>6</v>
      </c>
      <c r="E48" s="27">
        <v>36</v>
      </c>
      <c r="F48" s="27">
        <v>32</v>
      </c>
      <c r="G48" s="27">
        <v>16</v>
      </c>
      <c r="H48" s="27">
        <v>16</v>
      </c>
      <c r="I48" s="27"/>
      <c r="J48" s="32"/>
      <c r="K48" s="22"/>
      <c r="L48" s="27">
        <v>4</v>
      </c>
      <c r="M48" s="22"/>
      <c r="N48" s="23"/>
      <c r="O48" s="23"/>
      <c r="P48" s="23"/>
      <c r="Q48" s="23"/>
      <c r="R48" s="23"/>
      <c r="S48" s="23">
        <v>36</v>
      </c>
      <c r="T48" s="23"/>
      <c r="U48" s="23"/>
    </row>
    <row r="49" spans="1:21" s="6" customFormat="1" ht="17.100000000000001" customHeight="1" x14ac:dyDescent="0.2">
      <c r="A49" s="17" t="s">
        <v>39</v>
      </c>
      <c r="B49" s="52" t="s">
        <v>116</v>
      </c>
      <c r="C49" s="22"/>
      <c r="D49" s="22" t="s">
        <v>157</v>
      </c>
      <c r="E49" s="27">
        <v>72</v>
      </c>
      <c r="F49" s="27">
        <v>72</v>
      </c>
      <c r="G49" s="27">
        <v>36</v>
      </c>
      <c r="H49" s="27">
        <v>36</v>
      </c>
      <c r="I49" s="27"/>
      <c r="J49" s="32"/>
      <c r="K49" s="22"/>
      <c r="L49" s="27"/>
      <c r="M49" s="22"/>
      <c r="N49" s="23"/>
      <c r="O49" s="23"/>
      <c r="P49" s="23">
        <v>34</v>
      </c>
      <c r="Q49" s="23">
        <v>38</v>
      </c>
      <c r="R49" s="23"/>
      <c r="S49" s="23"/>
      <c r="T49" s="23"/>
      <c r="U49" s="23"/>
    </row>
    <row r="50" spans="1:21" s="6" customFormat="1" ht="18" customHeight="1" x14ac:dyDescent="0.2">
      <c r="A50" s="17" t="s">
        <v>48</v>
      </c>
      <c r="B50" s="17" t="s">
        <v>130</v>
      </c>
      <c r="C50" s="22"/>
      <c r="D50" s="22">
        <v>6</v>
      </c>
      <c r="E50" s="27">
        <v>60</v>
      </c>
      <c r="F50" s="27">
        <v>54</v>
      </c>
      <c r="G50" s="27">
        <v>24</v>
      </c>
      <c r="H50" s="27">
        <v>30</v>
      </c>
      <c r="I50" s="27"/>
      <c r="J50" s="32"/>
      <c r="K50" s="22"/>
      <c r="L50" s="27">
        <v>6</v>
      </c>
      <c r="M50" s="22"/>
      <c r="N50" s="22"/>
      <c r="O50" s="22"/>
      <c r="P50" s="22"/>
      <c r="Q50" s="22"/>
      <c r="R50" s="22">
        <v>30</v>
      </c>
      <c r="S50" s="22">
        <v>30</v>
      </c>
      <c r="T50" s="22"/>
      <c r="U50" s="22"/>
    </row>
    <row r="51" spans="1:21" s="6" customFormat="1" ht="18" customHeight="1" x14ac:dyDescent="0.2">
      <c r="A51" s="17" t="s">
        <v>49</v>
      </c>
      <c r="B51" s="52" t="s">
        <v>95</v>
      </c>
      <c r="C51" s="22"/>
      <c r="D51" s="22">
        <v>6</v>
      </c>
      <c r="E51" s="27">
        <v>68</v>
      </c>
      <c r="F51" s="27">
        <v>68</v>
      </c>
      <c r="G51" s="27">
        <v>34</v>
      </c>
      <c r="H51" s="27">
        <v>34</v>
      </c>
      <c r="I51" s="27"/>
      <c r="J51" s="32"/>
      <c r="K51" s="22"/>
      <c r="L51" s="27"/>
      <c r="M51" s="22"/>
      <c r="N51" s="22"/>
      <c r="O51" s="22"/>
      <c r="P51" s="22"/>
      <c r="Q51" s="22"/>
      <c r="R51" s="22"/>
      <c r="S51" s="22">
        <v>68</v>
      </c>
      <c r="T51" s="22"/>
      <c r="U51" s="22"/>
    </row>
    <row r="52" spans="1:21" s="5" customFormat="1" ht="16.5" customHeight="1" x14ac:dyDescent="0.2">
      <c r="A52" s="18" t="s">
        <v>23</v>
      </c>
      <c r="B52" s="18" t="s">
        <v>27</v>
      </c>
      <c r="C52" s="45"/>
      <c r="D52" s="45"/>
      <c r="E52" s="45">
        <f t="shared" ref="E52:L52" si="7">E54+E74+E78+E86+E99</f>
        <v>1728</v>
      </c>
      <c r="F52" s="45">
        <f t="shared" si="7"/>
        <v>1010</v>
      </c>
      <c r="G52" s="45">
        <f t="shared" si="7"/>
        <v>322</v>
      </c>
      <c r="H52" s="45">
        <f t="shared" si="7"/>
        <v>624</v>
      </c>
      <c r="I52" s="45">
        <f t="shared" si="7"/>
        <v>40</v>
      </c>
      <c r="J52" s="45">
        <f t="shared" si="7"/>
        <v>684</v>
      </c>
      <c r="K52" s="45">
        <f t="shared" si="7"/>
        <v>48</v>
      </c>
      <c r="L52" s="45">
        <f t="shared" si="7"/>
        <v>10</v>
      </c>
      <c r="M52" s="45"/>
      <c r="N52" s="45"/>
      <c r="O52" s="45"/>
      <c r="P52" s="45"/>
      <c r="Q52" s="45"/>
      <c r="R52" s="45"/>
      <c r="S52" s="45"/>
      <c r="T52" s="45"/>
      <c r="U52" s="45"/>
    </row>
    <row r="53" spans="1:21" s="5" customFormat="1" ht="16.5" customHeight="1" x14ac:dyDescent="0.2">
      <c r="A53" s="18"/>
      <c r="B53" s="18" t="s">
        <v>174</v>
      </c>
      <c r="C53" s="61"/>
      <c r="D53" s="61"/>
      <c r="E53" s="61">
        <f>E55+E79+E87</f>
        <v>1296</v>
      </c>
      <c r="F53" s="61">
        <f t="shared" ref="F53:L53" si="8">F55+F79+F87</f>
        <v>738</v>
      </c>
      <c r="G53" s="61">
        <f t="shared" si="8"/>
        <v>370</v>
      </c>
      <c r="H53" s="61">
        <f t="shared" si="8"/>
        <v>438</v>
      </c>
      <c r="I53" s="61">
        <f t="shared" si="8"/>
        <v>0</v>
      </c>
      <c r="J53" s="61">
        <f t="shared" si="8"/>
        <v>432</v>
      </c>
      <c r="K53" s="61">
        <f t="shared" si="8"/>
        <v>6</v>
      </c>
      <c r="L53" s="61">
        <f t="shared" si="8"/>
        <v>50</v>
      </c>
      <c r="M53" s="61"/>
      <c r="N53" s="61"/>
      <c r="O53" s="61"/>
      <c r="P53" s="61"/>
      <c r="Q53" s="61"/>
      <c r="R53" s="61"/>
      <c r="S53" s="61"/>
      <c r="T53" s="61"/>
      <c r="U53" s="61"/>
    </row>
    <row r="54" spans="1:21" s="6" customFormat="1" ht="30.75" customHeight="1" x14ac:dyDescent="0.2">
      <c r="A54" s="18" t="s">
        <v>14</v>
      </c>
      <c r="B54" s="35" t="s">
        <v>117</v>
      </c>
      <c r="C54" s="45"/>
      <c r="D54" s="45"/>
      <c r="E54" s="45">
        <f>E56+E58+E59+E60+E61+E62+E64+E65+E67+E68+E73</f>
        <v>1028</v>
      </c>
      <c r="F54" s="45">
        <f t="shared" ref="F54:L54" si="9">F56+F58+F59+F60+F61+F62+F64+F65+F67+F68+F73</f>
        <v>758</v>
      </c>
      <c r="G54" s="45">
        <f t="shared" si="9"/>
        <v>238</v>
      </c>
      <c r="H54" s="45">
        <f t="shared" si="9"/>
        <v>478</v>
      </c>
      <c r="I54" s="45">
        <f t="shared" si="9"/>
        <v>30</v>
      </c>
      <c r="J54" s="45">
        <f t="shared" si="9"/>
        <v>252</v>
      </c>
      <c r="K54" s="45">
        <f t="shared" si="9"/>
        <v>30</v>
      </c>
      <c r="L54" s="45">
        <f t="shared" si="9"/>
        <v>0</v>
      </c>
      <c r="M54" s="45"/>
      <c r="N54" s="45"/>
      <c r="O54" s="45"/>
      <c r="P54" s="45"/>
      <c r="Q54" s="45"/>
      <c r="R54" s="45"/>
      <c r="S54" s="45"/>
      <c r="T54" s="45"/>
      <c r="U54" s="45"/>
    </row>
    <row r="55" spans="1:21" s="6" customFormat="1" ht="17.25" customHeight="1" x14ac:dyDescent="0.2">
      <c r="A55" s="18"/>
      <c r="B55" s="35" t="s">
        <v>174</v>
      </c>
      <c r="C55" s="61"/>
      <c r="D55" s="61"/>
      <c r="E55" s="61">
        <f>E57+E63+E66+E70+E71+E72</f>
        <v>976</v>
      </c>
      <c r="F55" s="61">
        <f t="shared" ref="F55:L55" si="10">F57+F63+F66+F70+F71+F72</f>
        <v>582</v>
      </c>
      <c r="G55" s="61">
        <f t="shared" si="10"/>
        <v>298</v>
      </c>
      <c r="H55" s="61">
        <f t="shared" si="10"/>
        <v>354</v>
      </c>
      <c r="I55" s="61">
        <f t="shared" si="10"/>
        <v>0</v>
      </c>
      <c r="J55" s="61">
        <f t="shared" si="10"/>
        <v>288</v>
      </c>
      <c r="K55" s="61">
        <f t="shared" si="10"/>
        <v>6</v>
      </c>
      <c r="L55" s="61">
        <f t="shared" si="10"/>
        <v>30</v>
      </c>
      <c r="M55" s="61"/>
      <c r="N55" s="61"/>
      <c r="O55" s="61"/>
      <c r="P55" s="61"/>
      <c r="Q55" s="61"/>
      <c r="R55" s="61"/>
      <c r="S55" s="61"/>
      <c r="T55" s="61"/>
      <c r="U55" s="61"/>
    </row>
    <row r="56" spans="1:21" s="5" customFormat="1" ht="18" customHeight="1" x14ac:dyDescent="0.2">
      <c r="A56" s="17" t="s">
        <v>15</v>
      </c>
      <c r="B56" s="52" t="s">
        <v>159</v>
      </c>
      <c r="C56" s="24">
        <v>5</v>
      </c>
      <c r="D56" s="24"/>
      <c r="E56" s="53">
        <v>200</v>
      </c>
      <c r="F56" s="27">
        <v>194</v>
      </c>
      <c r="G56" s="27">
        <v>54</v>
      </c>
      <c r="H56" s="27">
        <v>140</v>
      </c>
      <c r="I56" s="27"/>
      <c r="J56" s="45"/>
      <c r="K56" s="22">
        <v>6</v>
      </c>
      <c r="L56" s="27"/>
      <c r="M56" s="22"/>
      <c r="N56" s="45"/>
      <c r="O56" s="22"/>
      <c r="P56" s="22">
        <v>50</v>
      </c>
      <c r="Q56" s="22">
        <v>120</v>
      </c>
      <c r="R56" s="22">
        <v>106</v>
      </c>
      <c r="S56" s="22"/>
      <c r="T56" s="22"/>
      <c r="U56" s="45"/>
    </row>
    <row r="57" spans="1:21" s="5" customFormat="1" ht="18" customHeight="1" x14ac:dyDescent="0.2">
      <c r="A57" s="17"/>
      <c r="B57" s="55" t="s">
        <v>156</v>
      </c>
      <c r="C57" s="24"/>
      <c r="D57" s="24"/>
      <c r="E57" s="56">
        <v>76</v>
      </c>
      <c r="F57" s="27"/>
      <c r="G57" s="27"/>
      <c r="H57" s="27">
        <v>76</v>
      </c>
      <c r="I57" s="27"/>
      <c r="J57" s="45"/>
      <c r="K57" s="22"/>
      <c r="L57" s="27"/>
      <c r="M57" s="22"/>
      <c r="N57" s="45"/>
      <c r="O57" s="22"/>
      <c r="P57" s="22"/>
      <c r="Q57" s="22"/>
      <c r="R57" s="22"/>
      <c r="S57" s="22"/>
      <c r="T57" s="22"/>
      <c r="U57" s="45"/>
    </row>
    <row r="58" spans="1:21" s="5" customFormat="1" ht="18" customHeight="1" x14ac:dyDescent="0.2">
      <c r="A58" s="17" t="s">
        <v>64</v>
      </c>
      <c r="B58" s="38" t="s">
        <v>65</v>
      </c>
      <c r="C58" s="26"/>
      <c r="D58" s="24">
        <v>6</v>
      </c>
      <c r="E58" s="53">
        <v>72</v>
      </c>
      <c r="F58" s="27"/>
      <c r="G58" s="27"/>
      <c r="H58" s="27"/>
      <c r="I58" s="27"/>
      <c r="J58" s="45">
        <v>72</v>
      </c>
      <c r="K58" s="22"/>
      <c r="L58" s="27"/>
      <c r="M58" s="22"/>
      <c r="N58" s="45"/>
      <c r="O58" s="22"/>
      <c r="P58" s="22"/>
      <c r="Q58" s="22"/>
      <c r="R58" s="22"/>
      <c r="S58" s="22">
        <v>72</v>
      </c>
      <c r="T58" s="22"/>
      <c r="U58" s="45"/>
    </row>
    <row r="59" spans="1:21" s="5" customFormat="1" ht="18" customHeight="1" x14ac:dyDescent="0.2">
      <c r="A59" s="17" t="s">
        <v>118</v>
      </c>
      <c r="B59" s="52" t="s">
        <v>119</v>
      </c>
      <c r="C59" s="26"/>
      <c r="D59" s="24">
        <v>7</v>
      </c>
      <c r="E59" s="53">
        <v>84</v>
      </c>
      <c r="F59" s="27">
        <v>84</v>
      </c>
      <c r="G59" s="27">
        <v>36</v>
      </c>
      <c r="H59" s="27">
        <v>48</v>
      </c>
      <c r="I59" s="27"/>
      <c r="J59" s="45"/>
      <c r="K59" s="22"/>
      <c r="L59" s="27"/>
      <c r="M59" s="22"/>
      <c r="N59" s="45"/>
      <c r="O59" s="22"/>
      <c r="P59" s="22"/>
      <c r="Q59" s="22"/>
      <c r="R59" s="22"/>
      <c r="S59" s="22">
        <v>34</v>
      </c>
      <c r="T59" s="22">
        <v>50</v>
      </c>
      <c r="U59" s="45"/>
    </row>
    <row r="60" spans="1:21" s="5" customFormat="1" ht="18" customHeight="1" x14ac:dyDescent="0.2">
      <c r="A60" s="17" t="s">
        <v>68</v>
      </c>
      <c r="B60" s="38" t="s">
        <v>65</v>
      </c>
      <c r="C60" s="26"/>
      <c r="D60" s="24">
        <v>7</v>
      </c>
      <c r="E60" s="53">
        <v>36</v>
      </c>
      <c r="F60" s="27"/>
      <c r="G60" s="27"/>
      <c r="H60" s="27"/>
      <c r="I60" s="27"/>
      <c r="J60" s="45">
        <v>36</v>
      </c>
      <c r="K60" s="22"/>
      <c r="L60" s="27"/>
      <c r="M60" s="22"/>
      <c r="N60" s="45"/>
      <c r="O60" s="22"/>
      <c r="P60" s="22"/>
      <c r="Q60" s="22"/>
      <c r="R60" s="22"/>
      <c r="S60" s="22"/>
      <c r="T60" s="22">
        <v>36</v>
      </c>
      <c r="U60" s="45"/>
    </row>
    <row r="61" spans="1:21" s="5" customFormat="1" ht="32.25" customHeight="1" x14ac:dyDescent="0.2">
      <c r="A61" s="17" t="s">
        <v>120</v>
      </c>
      <c r="B61" s="57" t="s">
        <v>131</v>
      </c>
      <c r="C61" s="24">
        <v>7</v>
      </c>
      <c r="D61" s="24"/>
      <c r="E61" s="53">
        <v>200</v>
      </c>
      <c r="F61" s="27">
        <v>194</v>
      </c>
      <c r="G61" s="27">
        <v>74</v>
      </c>
      <c r="H61" s="27">
        <v>120</v>
      </c>
      <c r="I61" s="27"/>
      <c r="J61" s="45"/>
      <c r="K61" s="22">
        <v>6</v>
      </c>
      <c r="L61" s="27"/>
      <c r="M61" s="22"/>
      <c r="N61" s="45"/>
      <c r="O61" s="22"/>
      <c r="P61" s="22"/>
      <c r="Q61" s="22"/>
      <c r="R61" s="22">
        <v>88</v>
      </c>
      <c r="S61" s="22">
        <v>78</v>
      </c>
      <c r="T61" s="22">
        <v>34</v>
      </c>
      <c r="U61" s="45"/>
    </row>
    <row r="62" spans="1:21" s="5" customFormat="1" ht="18" customHeight="1" x14ac:dyDescent="0.2">
      <c r="A62" s="17" t="s">
        <v>69</v>
      </c>
      <c r="B62" s="31" t="s">
        <v>65</v>
      </c>
      <c r="C62" s="26"/>
      <c r="D62" s="24">
        <v>7</v>
      </c>
      <c r="E62" s="54">
        <v>36</v>
      </c>
      <c r="F62" s="36"/>
      <c r="G62" s="36"/>
      <c r="H62" s="36"/>
      <c r="I62" s="36"/>
      <c r="J62" s="45">
        <v>36</v>
      </c>
      <c r="K62" s="22"/>
      <c r="L62" s="36"/>
      <c r="M62" s="22"/>
      <c r="N62" s="45"/>
      <c r="O62" s="22"/>
      <c r="P62" s="22"/>
      <c r="Q62" s="22"/>
      <c r="R62" s="22"/>
      <c r="S62" s="22"/>
      <c r="T62" s="22">
        <v>36</v>
      </c>
      <c r="U62" s="45"/>
    </row>
    <row r="63" spans="1:21" s="5" customFormat="1" ht="18" customHeight="1" x14ac:dyDescent="0.2">
      <c r="A63" s="17"/>
      <c r="B63" s="37" t="s">
        <v>132</v>
      </c>
      <c r="C63" s="26"/>
      <c r="D63" s="24"/>
      <c r="E63" s="48">
        <v>156</v>
      </c>
      <c r="F63" s="36">
        <v>146</v>
      </c>
      <c r="G63" s="36">
        <v>82</v>
      </c>
      <c r="H63" s="36">
        <v>64</v>
      </c>
      <c r="I63" s="36"/>
      <c r="J63" s="45"/>
      <c r="K63" s="22"/>
      <c r="L63" s="36">
        <v>10</v>
      </c>
      <c r="M63" s="22"/>
      <c r="N63" s="45"/>
      <c r="O63" s="22"/>
      <c r="P63" s="22"/>
      <c r="Q63" s="22"/>
      <c r="R63" s="22"/>
      <c r="S63" s="22"/>
      <c r="T63" s="22">
        <v>156</v>
      </c>
      <c r="U63" s="45"/>
    </row>
    <row r="64" spans="1:21" s="5" customFormat="1" ht="18" customHeight="1" x14ac:dyDescent="0.2">
      <c r="A64" s="17" t="s">
        <v>121</v>
      </c>
      <c r="B64" s="16" t="s">
        <v>122</v>
      </c>
      <c r="C64" s="24">
        <v>5</v>
      </c>
      <c r="D64" s="24"/>
      <c r="E64" s="53">
        <v>200</v>
      </c>
      <c r="F64" s="27">
        <v>200</v>
      </c>
      <c r="G64" s="27">
        <v>44</v>
      </c>
      <c r="H64" s="27">
        <v>120</v>
      </c>
      <c r="I64" s="27">
        <v>30</v>
      </c>
      <c r="J64" s="45"/>
      <c r="K64" s="22">
        <v>6</v>
      </c>
      <c r="L64" s="27"/>
      <c r="M64" s="22"/>
      <c r="N64" s="45"/>
      <c r="O64" s="22"/>
      <c r="P64" s="22"/>
      <c r="Q64" s="22"/>
      <c r="R64" s="22">
        <v>200</v>
      </c>
      <c r="S64" s="22"/>
      <c r="T64" s="22"/>
      <c r="U64" s="45"/>
    </row>
    <row r="65" spans="1:21" s="5" customFormat="1" ht="18" customHeight="1" x14ac:dyDescent="0.2">
      <c r="A65" s="17" t="s">
        <v>70</v>
      </c>
      <c r="B65" s="34" t="s">
        <v>65</v>
      </c>
      <c r="C65" s="26"/>
      <c r="D65" s="24">
        <v>7</v>
      </c>
      <c r="E65" s="53">
        <v>72</v>
      </c>
      <c r="F65" s="27"/>
      <c r="G65" s="27"/>
      <c r="H65" s="27"/>
      <c r="I65" s="27"/>
      <c r="J65" s="45">
        <v>72</v>
      </c>
      <c r="K65" s="22"/>
      <c r="L65" s="27"/>
      <c r="M65" s="22"/>
      <c r="N65" s="45"/>
      <c r="O65" s="22"/>
      <c r="P65" s="22"/>
      <c r="Q65" s="22"/>
      <c r="R65" s="22"/>
      <c r="S65" s="22"/>
      <c r="T65" s="22">
        <v>72</v>
      </c>
      <c r="U65" s="22"/>
    </row>
    <row r="66" spans="1:21" s="5" customFormat="1" ht="18" customHeight="1" x14ac:dyDescent="0.2">
      <c r="A66" s="17"/>
      <c r="B66" s="37" t="s">
        <v>134</v>
      </c>
      <c r="C66" s="26"/>
      <c r="D66" s="24"/>
      <c r="E66" s="58">
        <v>126</v>
      </c>
      <c r="F66" s="36">
        <v>116</v>
      </c>
      <c r="G66" s="36">
        <v>50</v>
      </c>
      <c r="H66" s="36">
        <v>66</v>
      </c>
      <c r="I66" s="36"/>
      <c r="J66" s="31"/>
      <c r="K66" s="22"/>
      <c r="L66" s="36">
        <v>10</v>
      </c>
      <c r="M66" s="22"/>
      <c r="N66" s="45"/>
      <c r="O66" s="22"/>
      <c r="P66" s="22"/>
      <c r="Q66" s="22"/>
      <c r="R66" s="22"/>
      <c r="S66" s="22">
        <v>76</v>
      </c>
      <c r="T66" s="22">
        <v>50</v>
      </c>
      <c r="U66" s="22"/>
    </row>
    <row r="67" spans="1:21" s="5" customFormat="1" ht="30.75" customHeight="1" x14ac:dyDescent="0.2">
      <c r="A67" s="17" t="s">
        <v>123</v>
      </c>
      <c r="B67" s="57" t="s">
        <v>124</v>
      </c>
      <c r="C67" s="24">
        <v>5</v>
      </c>
      <c r="D67" s="24"/>
      <c r="E67" s="53">
        <v>86</v>
      </c>
      <c r="F67" s="27">
        <v>86</v>
      </c>
      <c r="G67" s="27">
        <v>30</v>
      </c>
      <c r="H67" s="27">
        <v>50</v>
      </c>
      <c r="I67" s="27"/>
      <c r="J67" s="32"/>
      <c r="K67" s="22">
        <v>6</v>
      </c>
      <c r="L67" s="27"/>
      <c r="M67" s="22"/>
      <c r="N67" s="45"/>
      <c r="O67" s="22"/>
      <c r="P67" s="22">
        <v>34</v>
      </c>
      <c r="Q67" s="22">
        <v>24</v>
      </c>
      <c r="R67" s="22">
        <v>28</v>
      </c>
      <c r="S67" s="22"/>
      <c r="T67" s="22"/>
      <c r="U67" s="22"/>
    </row>
    <row r="68" spans="1:21" s="5" customFormat="1" ht="20.25" customHeight="1" x14ac:dyDescent="0.2">
      <c r="A68" s="17" t="s">
        <v>71</v>
      </c>
      <c r="B68" s="34" t="s">
        <v>65</v>
      </c>
      <c r="C68" s="26"/>
      <c r="D68" s="24">
        <v>6</v>
      </c>
      <c r="E68" s="53">
        <v>36</v>
      </c>
      <c r="F68" s="27"/>
      <c r="G68" s="27"/>
      <c r="H68" s="27"/>
      <c r="I68" s="27"/>
      <c r="J68" s="39">
        <v>36</v>
      </c>
      <c r="K68" s="22"/>
      <c r="L68" s="27"/>
      <c r="M68" s="22"/>
      <c r="N68" s="45"/>
      <c r="O68" s="22"/>
      <c r="P68" s="22"/>
      <c r="Q68" s="22"/>
      <c r="R68" s="22"/>
      <c r="S68" s="22">
        <v>36</v>
      </c>
      <c r="T68" s="22"/>
      <c r="U68" s="22"/>
    </row>
    <row r="69" spans="1:21" s="5" customFormat="1" ht="18" customHeight="1" x14ac:dyDescent="0.2">
      <c r="A69" s="17"/>
      <c r="B69" s="37" t="s">
        <v>99</v>
      </c>
      <c r="C69" s="26"/>
      <c r="D69" s="24"/>
      <c r="E69" s="36"/>
      <c r="F69" s="36"/>
      <c r="G69" s="36"/>
      <c r="H69" s="36"/>
      <c r="I69" s="36"/>
      <c r="J69" s="31"/>
      <c r="K69" s="22"/>
      <c r="L69" s="36"/>
      <c r="M69" s="22"/>
      <c r="N69" s="45"/>
      <c r="O69" s="22"/>
      <c r="P69" s="22"/>
      <c r="Q69" s="22"/>
      <c r="R69" s="22"/>
      <c r="S69" s="22"/>
      <c r="T69" s="22"/>
      <c r="U69" s="22"/>
    </row>
    <row r="70" spans="1:21" s="5" customFormat="1" ht="33.75" customHeight="1" x14ac:dyDescent="0.2">
      <c r="A70" s="17" t="s">
        <v>133</v>
      </c>
      <c r="B70" s="31" t="s">
        <v>158</v>
      </c>
      <c r="C70" s="24">
        <v>8</v>
      </c>
      <c r="D70" s="24"/>
      <c r="E70" s="47">
        <v>330</v>
      </c>
      <c r="F70" s="27">
        <v>320</v>
      </c>
      <c r="G70" s="27">
        <v>166</v>
      </c>
      <c r="H70" s="27">
        <v>148</v>
      </c>
      <c r="I70" s="27"/>
      <c r="J70" s="32"/>
      <c r="K70" s="22">
        <v>6</v>
      </c>
      <c r="L70" s="27">
        <v>10</v>
      </c>
      <c r="M70" s="22"/>
      <c r="N70" s="45"/>
      <c r="O70" s="22"/>
      <c r="P70" s="22"/>
      <c r="Q70" s="22"/>
      <c r="R70" s="22"/>
      <c r="S70" s="22"/>
      <c r="T70" s="22">
        <v>120</v>
      </c>
      <c r="U70" s="22">
        <v>210</v>
      </c>
    </row>
    <row r="71" spans="1:21" s="6" customFormat="1" ht="17.25" customHeight="1" x14ac:dyDescent="0.2">
      <c r="A71" s="38" t="s">
        <v>16</v>
      </c>
      <c r="B71" s="34" t="s">
        <v>28</v>
      </c>
      <c r="C71" s="24"/>
      <c r="D71" s="24">
        <v>8</v>
      </c>
      <c r="E71" s="49">
        <v>144</v>
      </c>
      <c r="F71" s="27"/>
      <c r="G71" s="27"/>
      <c r="H71" s="27"/>
      <c r="I71" s="27"/>
      <c r="J71" s="27">
        <v>144</v>
      </c>
      <c r="K71" s="22"/>
      <c r="L71" s="27"/>
      <c r="M71" s="22"/>
      <c r="N71" s="45"/>
      <c r="O71" s="22"/>
      <c r="P71" s="22"/>
      <c r="Q71" s="22"/>
      <c r="R71" s="22"/>
      <c r="S71" s="22"/>
      <c r="T71" s="22"/>
      <c r="U71" s="22">
        <v>144</v>
      </c>
    </row>
    <row r="72" spans="1:21" s="6" customFormat="1" ht="17.25" customHeight="1" x14ac:dyDescent="0.2">
      <c r="A72" s="38" t="s">
        <v>66</v>
      </c>
      <c r="B72" s="34" t="s">
        <v>65</v>
      </c>
      <c r="C72" s="24"/>
      <c r="D72" s="24">
        <v>8</v>
      </c>
      <c r="E72" s="49">
        <v>144</v>
      </c>
      <c r="F72" s="27"/>
      <c r="G72" s="27"/>
      <c r="H72" s="27"/>
      <c r="I72" s="27"/>
      <c r="J72" s="27">
        <v>144</v>
      </c>
      <c r="K72" s="22"/>
      <c r="L72" s="27"/>
      <c r="M72" s="22"/>
      <c r="N72" s="45"/>
      <c r="O72" s="22"/>
      <c r="P72" s="22"/>
      <c r="Q72" s="22"/>
      <c r="R72" s="22"/>
      <c r="S72" s="22"/>
      <c r="T72" s="22"/>
      <c r="U72" s="22">
        <v>144</v>
      </c>
    </row>
    <row r="73" spans="1:21" s="6" customFormat="1" ht="17.100000000000001" customHeight="1" x14ac:dyDescent="0.2">
      <c r="A73" s="17" t="s">
        <v>91</v>
      </c>
      <c r="B73" s="16" t="s">
        <v>92</v>
      </c>
      <c r="C73" s="24">
        <v>8</v>
      </c>
      <c r="D73" s="24"/>
      <c r="E73" s="40">
        <v>6</v>
      </c>
      <c r="F73" s="27"/>
      <c r="G73" s="27"/>
      <c r="H73" s="27"/>
      <c r="I73" s="27"/>
      <c r="J73" s="27"/>
      <c r="K73" s="45">
        <v>6</v>
      </c>
      <c r="L73" s="27"/>
      <c r="M73" s="22"/>
      <c r="N73" s="22"/>
      <c r="O73" s="22"/>
      <c r="P73" s="22"/>
      <c r="Q73" s="22"/>
      <c r="R73" s="45"/>
      <c r="S73" s="45"/>
      <c r="T73" s="45"/>
      <c r="U73" s="22">
        <v>6</v>
      </c>
    </row>
    <row r="74" spans="1:21" s="5" customFormat="1" ht="31.5" customHeight="1" x14ac:dyDescent="0.2">
      <c r="A74" s="18" t="s">
        <v>41</v>
      </c>
      <c r="B74" s="35" t="s">
        <v>125</v>
      </c>
      <c r="C74" s="26"/>
      <c r="D74" s="26"/>
      <c r="E74" s="45">
        <f>E75+E76</f>
        <v>146</v>
      </c>
      <c r="F74" s="45">
        <f t="shared" ref="F74:L74" si="11">F75+F76</f>
        <v>100</v>
      </c>
      <c r="G74" s="45">
        <f t="shared" si="11"/>
        <v>28</v>
      </c>
      <c r="H74" s="45">
        <f t="shared" si="11"/>
        <v>66</v>
      </c>
      <c r="I74" s="45">
        <f t="shared" si="11"/>
        <v>0</v>
      </c>
      <c r="J74" s="45">
        <f t="shared" si="11"/>
        <v>36</v>
      </c>
      <c r="K74" s="45">
        <f t="shared" si="11"/>
        <v>6</v>
      </c>
      <c r="L74" s="45">
        <f t="shared" si="11"/>
        <v>10</v>
      </c>
      <c r="M74" s="45"/>
      <c r="N74" s="22"/>
      <c r="O74" s="22"/>
      <c r="P74" s="45"/>
      <c r="Q74" s="45"/>
      <c r="R74" s="45"/>
      <c r="S74" s="22"/>
      <c r="T74" s="22"/>
      <c r="U74" s="22"/>
    </row>
    <row r="75" spans="1:21" s="6" customFormat="1" ht="30" customHeight="1" x14ac:dyDescent="0.2">
      <c r="A75" s="17" t="s">
        <v>40</v>
      </c>
      <c r="B75" s="16" t="s">
        <v>126</v>
      </c>
      <c r="C75" s="24"/>
      <c r="D75" s="62">
        <v>4</v>
      </c>
      <c r="E75" s="53">
        <v>110</v>
      </c>
      <c r="F75" s="27">
        <v>100</v>
      </c>
      <c r="G75" s="27">
        <v>28</v>
      </c>
      <c r="H75" s="27">
        <v>66</v>
      </c>
      <c r="I75" s="27"/>
      <c r="J75" s="27"/>
      <c r="K75" s="22">
        <v>6</v>
      </c>
      <c r="L75" s="27">
        <v>10</v>
      </c>
      <c r="M75" s="22"/>
      <c r="N75" s="22"/>
      <c r="O75" s="22"/>
      <c r="P75" s="22">
        <v>58</v>
      </c>
      <c r="Q75" s="22">
        <v>46</v>
      </c>
      <c r="R75" s="22"/>
      <c r="S75" s="22"/>
      <c r="T75" s="22"/>
      <c r="U75" s="22"/>
    </row>
    <row r="76" spans="1:21" s="6" customFormat="1" ht="18.75" customHeight="1" x14ac:dyDescent="0.2">
      <c r="A76" s="17" t="s">
        <v>135</v>
      </c>
      <c r="B76" s="16" t="s">
        <v>7</v>
      </c>
      <c r="C76" s="24"/>
      <c r="D76" s="64"/>
      <c r="E76" s="53">
        <v>36</v>
      </c>
      <c r="F76" s="27"/>
      <c r="G76" s="27"/>
      <c r="H76" s="27"/>
      <c r="I76" s="27"/>
      <c r="J76" s="27">
        <v>36</v>
      </c>
      <c r="K76" s="22"/>
      <c r="L76" s="27"/>
      <c r="M76" s="22"/>
      <c r="N76" s="22"/>
      <c r="O76" s="22"/>
      <c r="P76" s="22"/>
      <c r="Q76" s="22">
        <v>36</v>
      </c>
      <c r="R76" s="22"/>
      <c r="S76" s="22"/>
      <c r="T76" s="22"/>
      <c r="U76" s="22"/>
    </row>
    <row r="77" spans="1:21" s="6" customFormat="1" ht="17.100000000000001" customHeight="1" x14ac:dyDescent="0.2">
      <c r="A77" s="17" t="s">
        <v>94</v>
      </c>
      <c r="B77" s="16" t="s">
        <v>92</v>
      </c>
      <c r="C77" s="24">
        <v>4</v>
      </c>
      <c r="D77" s="24"/>
      <c r="E77" s="40"/>
      <c r="F77" s="27"/>
      <c r="G77" s="27"/>
      <c r="H77" s="27"/>
      <c r="I77" s="27"/>
      <c r="J77" s="27"/>
      <c r="K77" s="45"/>
      <c r="L77" s="27"/>
      <c r="M77" s="22"/>
      <c r="N77" s="22"/>
      <c r="O77" s="22"/>
      <c r="P77" s="22"/>
      <c r="Q77" s="45">
        <v>6</v>
      </c>
      <c r="R77" s="22"/>
      <c r="S77" s="22"/>
      <c r="T77" s="22"/>
      <c r="U77" s="22"/>
    </row>
    <row r="78" spans="1:21" s="6" customFormat="1" ht="17.25" customHeight="1" x14ac:dyDescent="0.2">
      <c r="A78" s="18" t="s">
        <v>42</v>
      </c>
      <c r="B78" s="35" t="s">
        <v>127</v>
      </c>
      <c r="C78" s="26"/>
      <c r="D78" s="26"/>
      <c r="E78" s="45">
        <f>E80+E81</f>
        <v>188</v>
      </c>
      <c r="F78" s="45">
        <f t="shared" ref="F78:L78" si="12">F80+F81</f>
        <v>152</v>
      </c>
      <c r="G78" s="45">
        <f t="shared" si="12"/>
        <v>56</v>
      </c>
      <c r="H78" s="45">
        <f t="shared" si="12"/>
        <v>80</v>
      </c>
      <c r="I78" s="45">
        <f t="shared" si="12"/>
        <v>10</v>
      </c>
      <c r="J78" s="45">
        <f t="shared" si="12"/>
        <v>36</v>
      </c>
      <c r="K78" s="45">
        <f t="shared" si="12"/>
        <v>6</v>
      </c>
      <c r="L78" s="45">
        <f t="shared" si="12"/>
        <v>0</v>
      </c>
      <c r="M78" s="45"/>
      <c r="N78" s="22"/>
      <c r="O78" s="22"/>
      <c r="P78" s="22"/>
      <c r="Q78" s="22"/>
      <c r="R78" s="45"/>
      <c r="S78" s="45"/>
      <c r="T78" s="22"/>
      <c r="U78" s="22"/>
    </row>
    <row r="79" spans="1:21" s="6" customFormat="1" ht="17.25" customHeight="1" x14ac:dyDescent="0.2">
      <c r="A79" s="18"/>
      <c r="B79" s="35" t="s">
        <v>174</v>
      </c>
      <c r="C79" s="26"/>
      <c r="D79" s="26"/>
      <c r="E79" s="61">
        <f>E82+E84+E83</f>
        <v>232</v>
      </c>
      <c r="F79" s="61">
        <f t="shared" ref="F79:L79" si="13">F82+F84+F83</f>
        <v>84</v>
      </c>
      <c r="G79" s="61">
        <f t="shared" si="13"/>
        <v>40</v>
      </c>
      <c r="H79" s="61">
        <f t="shared" si="13"/>
        <v>44</v>
      </c>
      <c r="I79" s="61">
        <f t="shared" si="13"/>
        <v>0</v>
      </c>
      <c r="J79" s="61">
        <f t="shared" si="13"/>
        <v>144</v>
      </c>
      <c r="K79" s="61">
        <f t="shared" si="13"/>
        <v>0</v>
      </c>
      <c r="L79" s="61">
        <f t="shared" si="13"/>
        <v>4</v>
      </c>
      <c r="M79" s="61"/>
      <c r="N79" s="22"/>
      <c r="O79" s="22"/>
      <c r="P79" s="22"/>
      <c r="Q79" s="22"/>
      <c r="R79" s="61"/>
      <c r="S79" s="61"/>
      <c r="T79" s="22"/>
      <c r="U79" s="22"/>
    </row>
    <row r="80" spans="1:21" s="6" customFormat="1" ht="21" customHeight="1" x14ac:dyDescent="0.2">
      <c r="A80" s="17" t="s">
        <v>43</v>
      </c>
      <c r="B80" s="57" t="s">
        <v>128</v>
      </c>
      <c r="C80" s="24">
        <v>6</v>
      </c>
      <c r="D80" s="24"/>
      <c r="E80" s="53">
        <v>152</v>
      </c>
      <c r="F80" s="27">
        <v>152</v>
      </c>
      <c r="G80" s="27">
        <v>56</v>
      </c>
      <c r="H80" s="27">
        <v>80</v>
      </c>
      <c r="I80" s="27">
        <v>10</v>
      </c>
      <c r="J80" s="27"/>
      <c r="K80" s="22">
        <v>6</v>
      </c>
      <c r="L80" s="27"/>
      <c r="M80" s="22"/>
      <c r="N80" s="22"/>
      <c r="O80" s="22"/>
      <c r="P80" s="22"/>
      <c r="Q80" s="22"/>
      <c r="R80" s="22">
        <v>92</v>
      </c>
      <c r="S80" s="22">
        <v>60</v>
      </c>
      <c r="T80" s="22"/>
      <c r="U80" s="22"/>
    </row>
    <row r="81" spans="1:21" s="6" customFormat="1" ht="21" customHeight="1" x14ac:dyDescent="0.2">
      <c r="A81" s="38" t="s">
        <v>137</v>
      </c>
      <c r="B81" s="34" t="s">
        <v>8</v>
      </c>
      <c r="C81" s="24"/>
      <c r="D81" s="24">
        <v>6</v>
      </c>
      <c r="E81" s="53">
        <v>36</v>
      </c>
      <c r="F81" s="27"/>
      <c r="G81" s="27"/>
      <c r="H81" s="27"/>
      <c r="I81" s="27"/>
      <c r="J81" s="39">
        <v>36</v>
      </c>
      <c r="K81" s="22"/>
      <c r="L81" s="27"/>
      <c r="M81" s="22"/>
      <c r="N81" s="22"/>
      <c r="O81" s="22"/>
      <c r="P81" s="22"/>
      <c r="Q81" s="22"/>
      <c r="R81" s="22"/>
      <c r="S81" s="22">
        <v>36</v>
      </c>
      <c r="T81" s="22"/>
      <c r="U81" s="22"/>
    </row>
    <row r="82" spans="1:21" s="6" customFormat="1" ht="18" customHeight="1" x14ac:dyDescent="0.2">
      <c r="A82" s="17"/>
      <c r="B82" s="37" t="s">
        <v>139</v>
      </c>
      <c r="C82" s="24"/>
      <c r="D82" s="24"/>
      <c r="E82" s="58">
        <v>88</v>
      </c>
      <c r="F82" s="36">
        <v>84</v>
      </c>
      <c r="G82" s="36">
        <v>40</v>
      </c>
      <c r="H82" s="36">
        <v>44</v>
      </c>
      <c r="I82" s="36"/>
      <c r="J82" s="36"/>
      <c r="K82" s="22"/>
      <c r="L82" s="36">
        <v>4</v>
      </c>
      <c r="M82" s="22"/>
      <c r="N82" s="22"/>
      <c r="O82" s="22"/>
      <c r="P82" s="22"/>
      <c r="Q82" s="22"/>
      <c r="R82" s="22"/>
      <c r="S82" s="22">
        <v>88</v>
      </c>
      <c r="T82" s="22"/>
      <c r="U82" s="22"/>
    </row>
    <row r="83" spans="1:21" s="6" customFormat="1" ht="21" customHeight="1" x14ac:dyDescent="0.2">
      <c r="A83" s="17" t="s">
        <v>136</v>
      </c>
      <c r="B83" s="41" t="s">
        <v>7</v>
      </c>
      <c r="C83" s="24"/>
      <c r="D83" s="24">
        <v>6</v>
      </c>
      <c r="E83" s="47">
        <v>72</v>
      </c>
      <c r="F83" s="27"/>
      <c r="G83" s="27"/>
      <c r="H83" s="27"/>
      <c r="I83" s="27"/>
      <c r="J83" s="39">
        <v>72</v>
      </c>
      <c r="K83" s="22"/>
      <c r="L83" s="27"/>
      <c r="M83" s="22"/>
      <c r="N83" s="22"/>
      <c r="O83" s="22"/>
      <c r="P83" s="22"/>
      <c r="Q83" s="22"/>
      <c r="R83" s="22"/>
      <c r="S83" s="22">
        <v>72</v>
      </c>
      <c r="T83" s="22"/>
      <c r="U83" s="22"/>
    </row>
    <row r="84" spans="1:21" s="6" customFormat="1" ht="17.100000000000001" customHeight="1" x14ac:dyDescent="0.2">
      <c r="A84" s="18"/>
      <c r="B84" s="43" t="s">
        <v>67</v>
      </c>
      <c r="C84" s="24"/>
      <c r="D84" s="24"/>
      <c r="E84" s="47">
        <v>72</v>
      </c>
      <c r="F84" s="27"/>
      <c r="G84" s="27"/>
      <c r="H84" s="27"/>
      <c r="I84" s="27"/>
      <c r="J84" s="27">
        <v>72</v>
      </c>
      <c r="K84" s="22"/>
      <c r="L84" s="27"/>
      <c r="M84" s="22"/>
      <c r="N84" s="22"/>
      <c r="O84" s="22"/>
      <c r="P84" s="22"/>
      <c r="Q84" s="22"/>
      <c r="R84" s="22"/>
      <c r="S84" s="22">
        <v>72</v>
      </c>
      <c r="T84" s="22"/>
      <c r="U84" s="22"/>
    </row>
    <row r="85" spans="1:21" s="6" customFormat="1" ht="17.100000000000001" customHeight="1" x14ac:dyDescent="0.2">
      <c r="A85" s="17" t="s">
        <v>96</v>
      </c>
      <c r="B85" s="16" t="s">
        <v>92</v>
      </c>
      <c r="C85" s="24">
        <v>6</v>
      </c>
      <c r="D85" s="24"/>
      <c r="E85" s="40"/>
      <c r="F85" s="27"/>
      <c r="G85" s="27"/>
      <c r="H85" s="27"/>
      <c r="I85" s="27"/>
      <c r="J85" s="27"/>
      <c r="K85" s="45"/>
      <c r="L85" s="27"/>
      <c r="M85" s="22"/>
      <c r="N85" s="22"/>
      <c r="O85" s="22"/>
      <c r="P85" s="22"/>
      <c r="Q85" s="22"/>
      <c r="R85" s="22"/>
      <c r="S85" s="22"/>
      <c r="T85" s="22"/>
      <c r="U85" s="22"/>
    </row>
    <row r="86" spans="1:21" s="6" customFormat="1" ht="31.5" customHeight="1" x14ac:dyDescent="0.2">
      <c r="A86" s="18" t="s">
        <v>44</v>
      </c>
      <c r="B86" s="35" t="s">
        <v>98</v>
      </c>
      <c r="C86" s="26"/>
      <c r="D86" s="26"/>
      <c r="E86" s="45">
        <f t="shared" ref="E86:L86" si="14">E89+E90+E91</f>
        <v>222</v>
      </c>
      <c r="F86" s="61">
        <f t="shared" si="14"/>
        <v>0</v>
      </c>
      <c r="G86" s="61">
        <f t="shared" si="14"/>
        <v>0</v>
      </c>
      <c r="H86" s="61">
        <f t="shared" si="14"/>
        <v>0</v>
      </c>
      <c r="I86" s="61">
        <f t="shared" si="14"/>
        <v>0</v>
      </c>
      <c r="J86" s="61">
        <f t="shared" si="14"/>
        <v>216</v>
      </c>
      <c r="K86" s="61">
        <f t="shared" si="14"/>
        <v>6</v>
      </c>
      <c r="L86" s="61">
        <f t="shared" si="14"/>
        <v>0</v>
      </c>
      <c r="M86" s="45"/>
      <c r="N86" s="22"/>
      <c r="O86" s="22"/>
      <c r="P86" s="22"/>
      <c r="Q86" s="22"/>
      <c r="R86" s="22"/>
      <c r="S86" s="45"/>
      <c r="T86" s="45"/>
      <c r="U86" s="22"/>
    </row>
    <row r="87" spans="1:21" s="6" customFormat="1" ht="17.100000000000001" customHeight="1" x14ac:dyDescent="0.2">
      <c r="A87" s="18"/>
      <c r="B87" s="43" t="s">
        <v>99</v>
      </c>
      <c r="C87" s="62">
        <v>4</v>
      </c>
      <c r="D87" s="24"/>
      <c r="E87" s="39">
        <f>E88</f>
        <v>88</v>
      </c>
      <c r="F87" s="39">
        <f t="shared" ref="F87:L87" si="15">F88</f>
        <v>72</v>
      </c>
      <c r="G87" s="39">
        <f t="shared" si="15"/>
        <v>32</v>
      </c>
      <c r="H87" s="39">
        <f t="shared" si="15"/>
        <v>40</v>
      </c>
      <c r="I87" s="39">
        <f t="shared" si="15"/>
        <v>0</v>
      </c>
      <c r="J87" s="39">
        <f t="shared" si="15"/>
        <v>0</v>
      </c>
      <c r="K87" s="39">
        <f t="shared" si="15"/>
        <v>0</v>
      </c>
      <c r="L87" s="39">
        <f t="shared" si="15"/>
        <v>16</v>
      </c>
      <c r="M87" s="22"/>
      <c r="N87" s="22"/>
      <c r="O87" s="22"/>
      <c r="P87" s="22"/>
      <c r="Q87" s="22"/>
      <c r="R87" s="22"/>
      <c r="S87" s="22"/>
      <c r="T87" s="22"/>
      <c r="U87" s="22"/>
    </row>
    <row r="88" spans="1:21" s="6" customFormat="1" ht="21.75" customHeight="1" x14ac:dyDescent="0.2">
      <c r="A88" s="17" t="s">
        <v>45</v>
      </c>
      <c r="B88" s="16" t="s">
        <v>140</v>
      </c>
      <c r="C88" s="63"/>
      <c r="D88" s="24"/>
      <c r="E88" s="51">
        <v>88</v>
      </c>
      <c r="F88" s="27">
        <v>72</v>
      </c>
      <c r="G88" s="27">
        <v>32</v>
      </c>
      <c r="H88" s="27">
        <v>40</v>
      </c>
      <c r="I88" s="27"/>
      <c r="J88" s="27"/>
      <c r="K88" s="22"/>
      <c r="L88" s="27">
        <v>16</v>
      </c>
      <c r="M88" s="22"/>
      <c r="N88" s="22"/>
      <c r="O88" s="22"/>
      <c r="P88" s="22">
        <v>34</v>
      </c>
      <c r="Q88" s="22">
        <v>54</v>
      </c>
      <c r="R88" s="22"/>
      <c r="S88" s="22"/>
      <c r="T88" s="22"/>
      <c r="U88" s="22"/>
    </row>
    <row r="89" spans="1:21" s="6" customFormat="1" ht="18.75" customHeight="1" x14ac:dyDescent="0.2">
      <c r="A89" s="17" t="s">
        <v>141</v>
      </c>
      <c r="B89" s="16" t="s">
        <v>7</v>
      </c>
      <c r="C89" s="63"/>
      <c r="D89" s="62"/>
      <c r="E89" s="53">
        <v>144</v>
      </c>
      <c r="F89" s="27"/>
      <c r="G89" s="27"/>
      <c r="H89" s="27"/>
      <c r="I89" s="27"/>
      <c r="J89" s="27">
        <v>144</v>
      </c>
      <c r="K89" s="22"/>
      <c r="L89" s="27"/>
      <c r="M89" s="22"/>
      <c r="N89" s="22"/>
      <c r="O89" s="22"/>
      <c r="P89" s="22"/>
      <c r="Q89" s="22">
        <v>144</v>
      </c>
      <c r="R89" s="22"/>
      <c r="S89" s="22"/>
      <c r="T89" s="22"/>
      <c r="U89" s="22"/>
    </row>
    <row r="90" spans="1:21" s="6" customFormat="1" ht="17.100000000000001" customHeight="1" x14ac:dyDescent="0.2">
      <c r="A90" s="17" t="s">
        <v>138</v>
      </c>
      <c r="B90" s="16" t="s">
        <v>93</v>
      </c>
      <c r="C90" s="63"/>
      <c r="D90" s="64"/>
      <c r="E90" s="53">
        <v>72</v>
      </c>
      <c r="F90" s="27"/>
      <c r="G90" s="27"/>
      <c r="H90" s="27"/>
      <c r="I90" s="27"/>
      <c r="J90" s="27">
        <v>72</v>
      </c>
      <c r="K90" s="22"/>
      <c r="L90" s="27"/>
      <c r="M90" s="22"/>
      <c r="N90" s="45"/>
      <c r="O90" s="22"/>
      <c r="P90" s="22"/>
      <c r="Q90" s="22">
        <v>72</v>
      </c>
      <c r="R90" s="22"/>
      <c r="S90" s="22"/>
      <c r="T90" s="22"/>
      <c r="U90" s="22"/>
    </row>
    <row r="91" spans="1:21" s="6" customFormat="1" ht="17.100000000000001" customHeight="1" x14ac:dyDescent="0.2">
      <c r="A91" s="17" t="s">
        <v>97</v>
      </c>
      <c r="B91" s="16" t="s">
        <v>92</v>
      </c>
      <c r="C91" s="64"/>
      <c r="D91" s="24"/>
      <c r="E91" s="40">
        <v>6</v>
      </c>
      <c r="F91" s="27"/>
      <c r="G91" s="27"/>
      <c r="H91" s="27"/>
      <c r="I91" s="27"/>
      <c r="J91" s="27"/>
      <c r="K91" s="45">
        <v>6</v>
      </c>
      <c r="L91" s="27"/>
      <c r="M91" s="22"/>
      <c r="N91" s="22"/>
      <c r="O91" s="22"/>
      <c r="P91" s="22"/>
      <c r="Q91" s="22">
        <v>6</v>
      </c>
      <c r="R91" s="22"/>
      <c r="S91" s="22"/>
      <c r="T91" s="22"/>
      <c r="U91" s="22"/>
    </row>
    <row r="92" spans="1:21" s="5" customFormat="1" ht="17.25" customHeight="1" x14ac:dyDescent="0.2">
      <c r="A92" s="18"/>
      <c r="B92" s="16"/>
      <c r="C92" s="24"/>
      <c r="D92" s="24"/>
      <c r="E92" s="22"/>
      <c r="F92" s="22"/>
      <c r="G92" s="22"/>
      <c r="H92" s="22"/>
      <c r="I92" s="22"/>
      <c r="J92" s="22"/>
      <c r="K92" s="22"/>
      <c r="L92" s="22"/>
      <c r="M92" s="22"/>
      <c r="N92" s="45"/>
      <c r="O92" s="45"/>
      <c r="P92" s="45"/>
      <c r="Q92" s="45"/>
      <c r="R92" s="45"/>
      <c r="S92" s="22"/>
      <c r="T92" s="22"/>
      <c r="U92" s="22"/>
    </row>
    <row r="93" spans="1:21" s="5" customFormat="1" ht="17.25" customHeight="1" x14ac:dyDescent="0.2">
      <c r="A93" s="18"/>
      <c r="B93" s="46" t="s">
        <v>142</v>
      </c>
      <c r="C93" s="24"/>
      <c r="D93" s="24"/>
      <c r="E93" s="50">
        <f t="shared" ref="E93:L93" si="16">E63+E66+E70+E71+E72+E82+E83+E84+E88+E57</f>
        <v>1296</v>
      </c>
      <c r="F93" s="50">
        <f t="shared" si="16"/>
        <v>738</v>
      </c>
      <c r="G93" s="50">
        <f t="shared" si="16"/>
        <v>370</v>
      </c>
      <c r="H93" s="50">
        <f t="shared" si="16"/>
        <v>438</v>
      </c>
      <c r="I93" s="50">
        <f t="shared" si="16"/>
        <v>0</v>
      </c>
      <c r="J93" s="50">
        <f t="shared" si="16"/>
        <v>432</v>
      </c>
      <c r="K93" s="50">
        <f t="shared" si="16"/>
        <v>6</v>
      </c>
      <c r="L93" s="50">
        <f t="shared" si="16"/>
        <v>50</v>
      </c>
      <c r="M93" s="22"/>
      <c r="N93" s="45"/>
      <c r="O93" s="45"/>
      <c r="P93" s="45"/>
      <c r="Q93" s="45"/>
      <c r="R93" s="45"/>
      <c r="S93" s="22"/>
      <c r="T93" s="22"/>
      <c r="U93" s="22"/>
    </row>
    <row r="94" spans="1:21" s="5" customFormat="1" ht="9.75" customHeight="1" x14ac:dyDescent="0.2">
      <c r="A94" s="18"/>
      <c r="B94" s="16"/>
      <c r="C94" s="24"/>
      <c r="D94" s="24"/>
      <c r="E94" s="22"/>
      <c r="F94" s="22"/>
      <c r="G94" s="22"/>
      <c r="H94" s="22"/>
      <c r="I94" s="22"/>
      <c r="J94" s="22"/>
      <c r="K94" s="22"/>
      <c r="L94" s="22"/>
      <c r="M94" s="22"/>
      <c r="N94" s="45"/>
      <c r="O94" s="45"/>
      <c r="P94" s="45"/>
      <c r="Q94" s="45"/>
      <c r="R94" s="45"/>
      <c r="S94" s="22"/>
      <c r="T94" s="22"/>
      <c r="U94" s="22"/>
    </row>
    <row r="95" spans="1:21" s="5" customFormat="1" ht="9.75" customHeight="1" x14ac:dyDescent="0.2">
      <c r="A95" s="18"/>
      <c r="B95" s="16"/>
      <c r="C95" s="24"/>
      <c r="D95" s="24"/>
      <c r="E95" s="22"/>
      <c r="F95" s="22"/>
      <c r="G95" s="22"/>
      <c r="H95" s="22"/>
      <c r="I95" s="22"/>
      <c r="J95" s="22"/>
      <c r="K95" s="22"/>
      <c r="L95" s="22"/>
      <c r="M95" s="22"/>
      <c r="N95" s="45"/>
      <c r="O95" s="45"/>
      <c r="P95" s="45"/>
      <c r="Q95" s="45"/>
      <c r="R95" s="45"/>
      <c r="S95" s="22"/>
      <c r="T95" s="22"/>
      <c r="U95" s="22"/>
    </row>
    <row r="96" spans="1:21" s="5" customFormat="1" ht="9.75" customHeight="1" x14ac:dyDescent="0.2">
      <c r="A96" s="18"/>
      <c r="B96" s="16"/>
      <c r="C96" s="24"/>
      <c r="D96" s="24"/>
      <c r="E96" s="22"/>
      <c r="F96" s="22"/>
      <c r="G96" s="22"/>
      <c r="H96" s="22"/>
      <c r="I96" s="22"/>
      <c r="J96" s="22"/>
      <c r="K96" s="22"/>
      <c r="L96" s="22"/>
      <c r="M96" s="22"/>
      <c r="N96" s="45"/>
      <c r="O96" s="45"/>
      <c r="P96" s="45"/>
      <c r="Q96" s="45"/>
      <c r="R96" s="45"/>
      <c r="S96" s="22"/>
      <c r="T96" s="22"/>
      <c r="U96" s="22"/>
    </row>
    <row r="97" spans="1:254" s="5" customFormat="1" ht="9.75" customHeight="1" x14ac:dyDescent="0.2">
      <c r="A97" s="18"/>
      <c r="B97" s="16"/>
      <c r="C97" s="24"/>
      <c r="D97" s="24"/>
      <c r="E97" s="22"/>
      <c r="F97" s="22"/>
      <c r="G97" s="22"/>
      <c r="H97" s="22"/>
      <c r="I97" s="22"/>
      <c r="J97" s="22"/>
      <c r="K97" s="22"/>
      <c r="L97" s="22"/>
      <c r="M97" s="22"/>
      <c r="N97" s="45"/>
      <c r="O97" s="45"/>
      <c r="P97" s="45"/>
      <c r="Q97" s="45"/>
      <c r="R97" s="45"/>
      <c r="S97" s="22"/>
      <c r="T97" s="22"/>
      <c r="U97" s="22"/>
    </row>
    <row r="98" spans="1:254" s="5" customFormat="1" ht="9.75" customHeight="1" x14ac:dyDescent="0.2">
      <c r="A98" s="18"/>
      <c r="B98" s="16"/>
      <c r="C98" s="24"/>
      <c r="D98" s="24"/>
      <c r="E98" s="22"/>
      <c r="F98" s="22"/>
      <c r="G98" s="22"/>
      <c r="H98" s="22"/>
      <c r="I98" s="22"/>
      <c r="J98" s="22"/>
      <c r="K98" s="22"/>
      <c r="L98" s="22"/>
      <c r="M98" s="22"/>
      <c r="N98" s="45"/>
      <c r="O98" s="45"/>
      <c r="P98" s="45"/>
      <c r="Q98" s="45"/>
      <c r="R98" s="45"/>
      <c r="S98" s="22"/>
      <c r="T98" s="22"/>
      <c r="U98" s="22"/>
    </row>
    <row r="99" spans="1:254" s="5" customFormat="1" ht="17.25" customHeight="1" x14ac:dyDescent="0.2">
      <c r="A99" s="18" t="s">
        <v>101</v>
      </c>
      <c r="B99" s="46" t="s">
        <v>102</v>
      </c>
      <c r="C99" s="24"/>
      <c r="D99" s="24"/>
      <c r="E99" s="22">
        <v>144</v>
      </c>
      <c r="F99" s="22"/>
      <c r="G99" s="22"/>
      <c r="H99" s="22"/>
      <c r="I99" s="22"/>
      <c r="J99" s="45">
        <v>144</v>
      </c>
      <c r="K99" s="22"/>
      <c r="L99" s="22"/>
      <c r="M99" s="22"/>
      <c r="N99" s="45"/>
      <c r="O99" s="45"/>
      <c r="P99" s="45"/>
      <c r="Q99" s="45"/>
      <c r="R99" s="45"/>
      <c r="S99" s="22"/>
      <c r="T99" s="22"/>
      <c r="U99" s="22">
        <v>144</v>
      </c>
    </row>
    <row r="100" spans="1:254" s="6" customFormat="1" ht="17.100000000000001" customHeight="1" x14ac:dyDescent="0.2">
      <c r="A100" s="18" t="s">
        <v>18</v>
      </c>
      <c r="B100" s="46" t="s">
        <v>100</v>
      </c>
      <c r="C100" s="26"/>
      <c r="D100" s="26"/>
      <c r="E100" s="45">
        <v>216</v>
      </c>
      <c r="F100" s="45"/>
      <c r="G100" s="45"/>
      <c r="H100" s="22"/>
      <c r="I100" s="22"/>
      <c r="J100" s="22"/>
      <c r="K100" s="22"/>
      <c r="L100" s="22"/>
      <c r="M100" s="45">
        <v>216</v>
      </c>
      <c r="N100" s="22"/>
      <c r="O100" s="22"/>
      <c r="P100" s="22"/>
      <c r="Q100" s="22"/>
      <c r="R100" s="45"/>
      <c r="S100" s="45"/>
      <c r="T100" s="45"/>
      <c r="U100" s="45">
        <v>216</v>
      </c>
    </row>
    <row r="101" spans="1:254" s="6" customFormat="1" ht="24" customHeight="1" x14ac:dyDescent="0.2">
      <c r="A101" s="20"/>
      <c r="B101" s="19" t="s">
        <v>108</v>
      </c>
      <c r="C101" s="24"/>
      <c r="D101" s="24"/>
      <c r="E101" s="22"/>
      <c r="F101" s="22"/>
      <c r="G101" s="22"/>
      <c r="H101" s="22"/>
      <c r="I101" s="22"/>
      <c r="J101" s="22"/>
      <c r="K101" s="22"/>
      <c r="L101" s="22"/>
      <c r="M101" s="22"/>
      <c r="N101" s="22">
        <f t="shared" ref="N101:T101" si="17">SUM(N16:N98)</f>
        <v>612</v>
      </c>
      <c r="O101" s="22">
        <f t="shared" si="17"/>
        <v>864</v>
      </c>
      <c r="P101" s="22">
        <f t="shared" si="17"/>
        <v>612</v>
      </c>
      <c r="Q101" s="22">
        <f t="shared" si="17"/>
        <v>900</v>
      </c>
      <c r="R101" s="22">
        <f t="shared" si="17"/>
        <v>612</v>
      </c>
      <c r="S101" s="22">
        <f t="shared" si="17"/>
        <v>864</v>
      </c>
      <c r="T101" s="22">
        <f t="shared" si="17"/>
        <v>612</v>
      </c>
      <c r="U101" s="22">
        <f>SUM(U16:U100)</f>
        <v>864</v>
      </c>
    </row>
    <row r="102" spans="1:254" s="6" customFormat="1" ht="21.75" customHeight="1" x14ac:dyDescent="0.2">
      <c r="A102" s="76"/>
      <c r="B102" s="76"/>
      <c r="C102" s="76"/>
      <c r="D102" s="76"/>
      <c r="E102" s="76"/>
      <c r="F102" s="76"/>
      <c r="G102" s="76"/>
      <c r="H102" s="76"/>
      <c r="I102" s="76"/>
      <c r="J102" s="75" t="s">
        <v>53</v>
      </c>
      <c r="K102" s="75"/>
      <c r="L102" s="75"/>
      <c r="M102" s="75"/>
      <c r="N102" s="22">
        <v>12</v>
      </c>
      <c r="O102" s="22">
        <v>12</v>
      </c>
      <c r="P102" s="22">
        <v>14</v>
      </c>
      <c r="Q102" s="22">
        <v>13</v>
      </c>
      <c r="R102" s="22">
        <v>8</v>
      </c>
      <c r="S102" s="22">
        <v>11</v>
      </c>
      <c r="T102" s="22">
        <v>7</v>
      </c>
      <c r="U102" s="22">
        <v>1</v>
      </c>
      <c r="V102" s="9"/>
    </row>
    <row r="103" spans="1:254" s="6" customFormat="1" ht="18.75" customHeight="1" x14ac:dyDescent="0.2">
      <c r="A103" s="76"/>
      <c r="B103" s="76"/>
      <c r="C103" s="76"/>
      <c r="D103" s="76"/>
      <c r="E103" s="76"/>
      <c r="F103" s="76"/>
      <c r="G103" s="76"/>
      <c r="H103" s="76"/>
      <c r="I103" s="76"/>
      <c r="J103" s="75" t="s">
        <v>59</v>
      </c>
      <c r="K103" s="75"/>
      <c r="L103" s="75"/>
      <c r="M103" s="75"/>
      <c r="N103" s="45">
        <v>0</v>
      </c>
      <c r="O103" s="22">
        <v>2</v>
      </c>
      <c r="P103" s="22">
        <v>0</v>
      </c>
      <c r="Q103" s="22">
        <v>1</v>
      </c>
      <c r="R103" s="22">
        <v>1</v>
      </c>
      <c r="S103" s="22">
        <v>1</v>
      </c>
      <c r="T103" s="22">
        <v>0.5</v>
      </c>
      <c r="U103" s="22">
        <v>1.5</v>
      </c>
      <c r="V103" s="9"/>
    </row>
    <row r="104" spans="1:254" s="6" customFormat="1" ht="18.75" customHeight="1" x14ac:dyDescent="0.2">
      <c r="A104" s="76"/>
      <c r="B104" s="76"/>
      <c r="C104" s="76"/>
      <c r="D104" s="76"/>
      <c r="E104" s="76"/>
      <c r="F104" s="76"/>
      <c r="G104" s="76"/>
      <c r="H104" s="76"/>
      <c r="I104" s="76"/>
      <c r="J104" s="75" t="s">
        <v>54</v>
      </c>
      <c r="K104" s="75"/>
      <c r="L104" s="75"/>
      <c r="M104" s="75"/>
      <c r="N104" s="22">
        <v>0</v>
      </c>
      <c r="O104" s="22">
        <v>0</v>
      </c>
      <c r="P104" s="22">
        <v>0</v>
      </c>
      <c r="Q104" s="22">
        <v>5</v>
      </c>
      <c r="R104" s="22">
        <v>0</v>
      </c>
      <c r="S104" s="22">
        <v>2</v>
      </c>
      <c r="T104" s="22">
        <v>0</v>
      </c>
      <c r="U104" s="22">
        <v>4</v>
      </c>
    </row>
    <row r="105" spans="1:254" s="6" customFormat="1" ht="21.75" customHeight="1" x14ac:dyDescent="0.2">
      <c r="A105" s="76"/>
      <c r="B105" s="76"/>
      <c r="C105" s="76"/>
      <c r="D105" s="76"/>
      <c r="E105" s="76"/>
      <c r="F105" s="76"/>
      <c r="G105" s="76"/>
      <c r="H105" s="76"/>
      <c r="I105" s="76"/>
      <c r="J105" s="77" t="s">
        <v>55</v>
      </c>
      <c r="K105" s="77"/>
      <c r="L105" s="77"/>
      <c r="M105" s="77"/>
      <c r="N105" s="22">
        <v>0</v>
      </c>
      <c r="O105" s="22">
        <v>0</v>
      </c>
      <c r="P105" s="22">
        <v>0</v>
      </c>
      <c r="Q105" s="22">
        <v>2</v>
      </c>
      <c r="R105" s="22">
        <v>0</v>
      </c>
      <c r="S105" s="22">
        <v>6</v>
      </c>
      <c r="T105" s="22">
        <v>4</v>
      </c>
      <c r="U105" s="22">
        <v>8</v>
      </c>
    </row>
    <row r="106" spans="1:254" s="6" customFormat="1" ht="22.5" customHeight="1" x14ac:dyDescent="0.2">
      <c r="A106" s="76"/>
      <c r="B106" s="76"/>
      <c r="C106" s="76"/>
      <c r="D106" s="76"/>
      <c r="E106" s="76"/>
      <c r="F106" s="76"/>
      <c r="G106" s="76"/>
      <c r="H106" s="76"/>
      <c r="I106" s="76"/>
      <c r="J106" s="77" t="s">
        <v>56</v>
      </c>
      <c r="K106" s="77"/>
      <c r="L106" s="77"/>
      <c r="M106" s="77"/>
      <c r="N106" s="22">
        <v>0</v>
      </c>
      <c r="O106" s="22">
        <v>3</v>
      </c>
      <c r="P106" s="22">
        <v>0</v>
      </c>
      <c r="Q106" s="22">
        <v>2</v>
      </c>
      <c r="R106" s="22">
        <v>3</v>
      </c>
      <c r="S106" s="22">
        <v>2</v>
      </c>
      <c r="T106" s="22">
        <v>1</v>
      </c>
      <c r="U106" s="22">
        <v>2</v>
      </c>
    </row>
    <row r="107" spans="1:254" s="6" customFormat="1" ht="22.5" customHeight="1" x14ac:dyDescent="0.2">
      <c r="A107" s="76"/>
      <c r="B107" s="76"/>
      <c r="C107" s="76"/>
      <c r="D107" s="76"/>
      <c r="E107" s="76"/>
      <c r="F107" s="76"/>
      <c r="G107" s="76"/>
      <c r="H107" s="76"/>
      <c r="I107" s="76"/>
      <c r="J107" s="77" t="s">
        <v>57</v>
      </c>
      <c r="K107" s="77"/>
      <c r="L107" s="77"/>
      <c r="M107" s="77"/>
      <c r="N107" s="22">
        <v>0</v>
      </c>
      <c r="O107" s="22">
        <v>8</v>
      </c>
      <c r="P107" s="22">
        <v>3</v>
      </c>
      <c r="Q107" s="22">
        <v>7</v>
      </c>
      <c r="R107" s="22">
        <v>0</v>
      </c>
      <c r="S107" s="22">
        <v>8</v>
      </c>
      <c r="T107" s="22">
        <v>6</v>
      </c>
      <c r="U107" s="22">
        <v>2</v>
      </c>
    </row>
    <row r="108" spans="1:254" s="6" customFormat="1" ht="2.25" hidden="1" customHeight="1" x14ac:dyDescent="0.2">
      <c r="A108" s="76"/>
      <c r="B108" s="76"/>
      <c r="C108" s="76"/>
      <c r="D108" s="76"/>
      <c r="E108" s="76"/>
      <c r="F108" s="76"/>
      <c r="G108" s="76"/>
      <c r="H108" s="76"/>
      <c r="I108" s="76"/>
      <c r="J108" s="75" t="s">
        <v>58</v>
      </c>
      <c r="K108" s="75"/>
      <c r="L108" s="75"/>
      <c r="M108" s="75"/>
      <c r="N108" s="22"/>
      <c r="O108" s="22"/>
      <c r="P108" s="22"/>
      <c r="Q108" s="22"/>
      <c r="R108" s="22"/>
      <c r="S108" s="22"/>
      <c r="T108" s="22"/>
      <c r="U108" s="22"/>
    </row>
    <row r="109" spans="1:254" s="7" customFormat="1" ht="19.5" customHeight="1" x14ac:dyDescent="0.2">
      <c r="A109" s="11"/>
      <c r="B109" s="11"/>
      <c r="C109" s="11"/>
      <c r="D109" s="11"/>
      <c r="E109" s="11"/>
      <c r="F109" s="11"/>
      <c r="G109" s="11"/>
      <c r="H109" s="11"/>
      <c r="I109" s="11"/>
      <c r="J109" s="14"/>
      <c r="K109" s="14"/>
      <c r="L109" s="14"/>
      <c r="M109" s="14"/>
      <c r="N109" s="9">
        <f>612-N101</f>
        <v>0</v>
      </c>
      <c r="O109" s="9">
        <f>864-O101</f>
        <v>0</v>
      </c>
      <c r="P109" s="9">
        <f t="shared" ref="P109:T109" si="18">612-P101</f>
        <v>0</v>
      </c>
      <c r="Q109" s="9">
        <f>900-Q101</f>
        <v>0</v>
      </c>
      <c r="R109" s="9">
        <f t="shared" si="18"/>
        <v>0</v>
      </c>
      <c r="S109" s="9">
        <f>864-S101</f>
        <v>0</v>
      </c>
      <c r="T109" s="9">
        <f t="shared" si="18"/>
        <v>0</v>
      </c>
      <c r="U109" s="9">
        <f>864-U101</f>
        <v>0</v>
      </c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</row>
    <row r="110" spans="1:254" s="8" customFormat="1" ht="17.100000000000001" customHeight="1" x14ac:dyDescent="0.2">
      <c r="A110" s="1"/>
      <c r="B110" s="6"/>
      <c r="C110" s="4"/>
      <c r="D110" s="4"/>
      <c r="E110" s="6"/>
      <c r="F110" s="6"/>
      <c r="G110" s="6"/>
      <c r="H110" s="6"/>
      <c r="I110" s="6"/>
      <c r="J110" s="6"/>
      <c r="K110" s="6"/>
      <c r="L110" s="6"/>
      <c r="M110" s="6"/>
      <c r="N110" s="9"/>
      <c r="O110" s="9"/>
      <c r="P110" s="9"/>
      <c r="Q110" s="9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</row>
    <row r="111" spans="1:254" s="6" customFormat="1" ht="17.100000000000001" customHeight="1" x14ac:dyDescent="0.2">
      <c r="A111" s="1"/>
      <c r="C111" s="4"/>
      <c r="D111" s="4"/>
      <c r="N111" s="9"/>
      <c r="O111" s="9"/>
      <c r="P111" s="9"/>
      <c r="Q111" s="9"/>
    </row>
    <row r="112" spans="1:254" s="6" customFormat="1" ht="17.100000000000001" customHeight="1" x14ac:dyDescent="0.2">
      <c r="A112" s="1"/>
      <c r="C112" s="4"/>
      <c r="D112" s="4"/>
      <c r="R112" s="1"/>
      <c r="S112" s="1"/>
      <c r="T112" s="1"/>
      <c r="U112" s="1"/>
    </row>
    <row r="113" spans="1:21" s="6" customFormat="1" ht="17.100000000000001" customHeight="1" x14ac:dyDescent="0.2">
      <c r="A113" s="1"/>
      <c r="B113" s="1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R113" s="1"/>
      <c r="S113" s="1"/>
      <c r="T113" s="1"/>
      <c r="U113" s="1"/>
    </row>
    <row r="114" spans="1:21" ht="17.100000000000001" customHeight="1" x14ac:dyDescent="0.2">
      <c r="N114" s="6"/>
      <c r="O114" s="6"/>
      <c r="P114" s="6"/>
      <c r="Q114" s="6"/>
    </row>
    <row r="115" spans="1:21" ht="17.100000000000001" customHeight="1" x14ac:dyDescent="0.2"/>
    <row r="116" spans="1:21" ht="17.100000000000001" customHeight="1" x14ac:dyDescent="0.2"/>
  </sheetData>
  <mergeCells count="40">
    <mergeCell ref="J108:M108"/>
    <mergeCell ref="T10:T11"/>
    <mergeCell ref="U10:U11"/>
    <mergeCell ref="A102:I108"/>
    <mergeCell ref="J102:M102"/>
    <mergeCell ref="J103:M103"/>
    <mergeCell ref="J104:M104"/>
    <mergeCell ref="J105:M105"/>
    <mergeCell ref="J106:M106"/>
    <mergeCell ref="J107:M107"/>
    <mergeCell ref="S10:S11"/>
    <mergeCell ref="D75:D76"/>
    <mergeCell ref="D89:D90"/>
    <mergeCell ref="O10:O11"/>
    <mergeCell ref="P10:P11"/>
    <mergeCell ref="Q10:Q11"/>
    <mergeCell ref="N10:N11"/>
    <mergeCell ref="R10:R11"/>
    <mergeCell ref="F9:I9"/>
    <mergeCell ref="J9:J11"/>
    <mergeCell ref="K9:K11"/>
    <mergeCell ref="N9:O9"/>
    <mergeCell ref="P9:Q9"/>
    <mergeCell ref="R9:S9"/>
    <mergeCell ref="C87:C91"/>
    <mergeCell ref="A5:U6"/>
    <mergeCell ref="A7:A11"/>
    <mergeCell ref="B7:B11"/>
    <mergeCell ref="C7:D9"/>
    <mergeCell ref="E7:M7"/>
    <mergeCell ref="N7:U8"/>
    <mergeCell ref="E8:E11"/>
    <mergeCell ref="F8:K8"/>
    <mergeCell ref="L8:L11"/>
    <mergeCell ref="M8:M11"/>
    <mergeCell ref="T9:U9"/>
    <mergeCell ref="C10:C11"/>
    <mergeCell ref="D10:D11"/>
    <mergeCell ref="F10:F11"/>
    <mergeCell ref="G10:I10"/>
  </mergeCells>
  <hyperlinks>
    <hyperlink ref="B50" location="_ftn1" display="_ftn1"/>
  </hyperlinks>
  <pageMargins left="0" right="0" top="0" bottom="0" header="0" footer="0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новый</vt:lpstr>
      <vt:lpstr>новый!_ftnref1</vt:lpstr>
      <vt:lpstr>новый!Область_печати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Леночка</dc:creator>
  <cp:lastModifiedBy>USER</cp:lastModifiedBy>
  <cp:lastPrinted>2019-05-06T09:49:05Z</cp:lastPrinted>
  <dcterms:created xsi:type="dcterms:W3CDTF">2005-01-19T10:32:31Z</dcterms:created>
  <dcterms:modified xsi:type="dcterms:W3CDTF">2022-05-04T04:51:53Z</dcterms:modified>
</cp:coreProperties>
</file>